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1"/>
  <workbookPr/>
  <mc:AlternateContent xmlns:mc="http://schemas.openxmlformats.org/markup-compatibility/2006">
    <mc:Choice Requires="x15">
      <x15ac:absPath xmlns:x15ac="http://schemas.microsoft.com/office/spreadsheetml/2010/11/ac" url="/Users/iakov/Downloads/"/>
    </mc:Choice>
  </mc:AlternateContent>
  <xr:revisionPtr revIDLastSave="0" documentId="8_{4C298219-185E-1244-AE52-21DFE35C7DFF}" xr6:coauthVersionLast="47" xr6:coauthVersionMax="47" xr10:uidLastSave="{00000000-0000-0000-0000-000000000000}"/>
  <bookViews>
    <workbookView xWindow="0" yWindow="0" windowWidth="28800" windowHeight="18000" activeTab="1" xr2:uid="{00000000-000D-0000-FFFF-FFFF00000000}"/>
  </bookViews>
  <sheets>
    <sheet name="Карточка юр. лица" sheetId="1" state="hidden" r:id="rId1"/>
    <sheet name="Общая информация" sheetId="2" r:id="rId2"/>
    <sheet name="Детализация" sheetId="8" r:id="rId3"/>
  </sheets>
  <definedNames>
    <definedName name="______E157372">#REF!</definedName>
    <definedName name="_____E157372">#REF!</definedName>
    <definedName name="____E157372">#REF!</definedName>
    <definedName name="__E157372">#REF!</definedName>
    <definedName name="_E157372">#REF!</definedName>
    <definedName name="гг">#REF!</definedName>
    <definedName name="дел">#REF!</definedName>
    <definedName name="_xlnm.Print_Area" localSheetId="2">Детализация!$B$4:$X$72</definedName>
    <definedName name="_xlnm.Print_Area" localSheetId="0">'Карточка юр. лица'!$B$2:$T$96</definedName>
    <definedName name="_xlnm.Print_Area" localSheetId="1">'Общая информация'!$B$4:$AD$96</definedName>
    <definedName name="ПКИ">#REF!</definedName>
    <definedName name="програма" localSheetId="2">Детализация!#REF!</definedName>
    <definedName name="програма" localSheetId="1">'Общая информация'!#REF!</definedName>
    <definedName name="ывыв">#REF!</definedName>
    <definedName name="AccessDatabase" hidden="1">"C:\Documents and Settings\Stassovsky\My Documents\MF\Current\2001 PROJECT N_1.mdb"</definedName>
    <definedName name="C_CODEIZM">#REF!</definedName>
    <definedName name="C_DEP">#REF!</definedName>
    <definedName name="C_GPROG">#REF!</definedName>
    <definedName name="C_KODSEKRET">#REF!</definedName>
    <definedName name="C_MIN">#REF!</definedName>
    <definedName name="C_NACPROECT">#REF!</definedName>
    <definedName name="C_NAPRAV4">#REF!</definedName>
    <definedName name="C_OM4">#REF!</definedName>
    <definedName name="C_PGPROG">#REF!</definedName>
    <definedName name="C_PODRAZ">#REF!</definedName>
    <definedName name="C_PREDST">#REF!</definedName>
    <definedName name="C_RAZDEL">#REF!</definedName>
    <definedName name="C_SUBBP">#REF!</definedName>
    <definedName name="C_VIDRASH">#REF!</definedName>
    <definedName name="E10057372">#REF!</definedName>
    <definedName name="E1057372">#REF!</definedName>
    <definedName name="E5737300">#REF!</definedName>
    <definedName name="kk">#REF!</definedName>
    <definedName name="TBLADE11">#REF!</definedName>
    <definedName name="ue">#REF!</definedName>
    <definedName name="z">#REF!</definedName>
    <definedName name="Z_270BB401_5236_11D4_BB54_0050044E0CFA_.wvu.Cols" hidden="1">#REF!,#REF!,#REF!,#REF!</definedName>
    <definedName name="Z_270BB401_5236_11D4_BB54_0050044E0CFA_.wvu.FilterData" hidden="1">#REF!</definedName>
    <definedName name="Z_270BB401_5236_11D4_BB54_0050044E0CFA_.wvu.PrintArea" hidden="1">#REF!</definedName>
    <definedName name="Z_270BB401_5236_11D4_BB54_0050044E0CFA_.wvu.PrintTitles" hidden="1">#REF!</definedName>
    <definedName name="Z_270BB401_5236_11D4_BB54_0050044E0CFA_.wvu.Rows" hidden="1">#REF!,#REF!</definedName>
    <definedName name="Z_A0AC4B42_5259_11D4_B5FE_00C04FC949BF_.wvu.PrintTitles" hidden="1">#REF!</definedName>
    <definedName name="Z_A0AC4B42_5259_11D4_B5FE_00C04FC949BF_.wvu.Rows" hidden="1">#REF!,#REF!,#REF!,#REF!,#REF!,#REF!,#REF!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8" i="2" l="1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L18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L16" i="2"/>
  <c r="I67" i="8"/>
  <c r="I64" i="8"/>
  <c r="I69" i="8"/>
  <c r="I68" i="8"/>
  <c r="I66" i="8"/>
  <c r="I65" i="8"/>
  <c r="I53" i="8"/>
  <c r="I52" i="8"/>
  <c r="I51" i="8"/>
  <c r="I54" i="8"/>
  <c r="I55" i="8"/>
  <c r="I50" i="8"/>
  <c r="I56" i="8" s="1"/>
  <c r="I42" i="8"/>
  <c r="G12" i="8"/>
  <c r="H12" i="8"/>
  <c r="I12" i="8"/>
  <c r="J12" i="8"/>
  <c r="K12" i="8"/>
  <c r="L12" i="8"/>
  <c r="M12" i="8"/>
  <c r="N12" i="8"/>
  <c r="O12" i="8"/>
  <c r="P12" i="8"/>
  <c r="Q12" i="8"/>
  <c r="R12" i="8"/>
  <c r="S12" i="8"/>
  <c r="T12" i="8"/>
  <c r="U12" i="8"/>
  <c r="V12" i="8"/>
  <c r="F12" i="8"/>
  <c r="I28" i="8"/>
  <c r="G14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F13" i="8"/>
  <c r="AK7" i="2"/>
  <c r="AK6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L94" i="2"/>
  <c r="L95" i="2"/>
  <c r="AC82" i="2"/>
  <c r="AC84" i="2"/>
  <c r="AC86" i="2"/>
  <c r="AC88" i="2"/>
  <c r="AC90" i="2"/>
  <c r="AC92" i="2"/>
  <c r="AC93" i="2"/>
  <c r="AC80" i="2"/>
  <c r="I70" i="8" l="1"/>
  <c r="S14" i="8"/>
  <c r="V14" i="8"/>
  <c r="N14" i="8"/>
  <c r="L14" i="8"/>
  <c r="K14" i="8"/>
  <c r="P14" i="8"/>
  <c r="H14" i="8"/>
  <c r="F14" i="8"/>
  <c r="T14" i="8"/>
  <c r="R14" i="8"/>
  <c r="J14" i="8"/>
  <c r="O14" i="8"/>
  <c r="M14" i="8"/>
  <c r="U14" i="8"/>
  <c r="Q14" i="8"/>
  <c r="I14" i="8"/>
  <c r="AC89" i="2"/>
  <c r="AC85" i="2"/>
  <c r="AC83" i="2"/>
  <c r="AC87" i="2"/>
  <c r="AC91" i="2"/>
  <c r="AC81" i="2"/>
  <c r="AC95" i="2"/>
  <c r="AC94" i="2" l="1"/>
  <c r="AC25" i="2" l="1"/>
  <c r="W12" i="8" s="1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7" i="2"/>
  <c r="AC49" i="2"/>
  <c r="AC50" i="2"/>
  <c r="AC51" i="2"/>
  <c r="AC52" i="2"/>
  <c r="AC53" i="2"/>
  <c r="AC54" i="2"/>
  <c r="AC55" i="2"/>
  <c r="AC56" i="2"/>
  <c r="AC58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73" i="2"/>
  <c r="M48" i="2"/>
  <c r="M46" i="2" s="1"/>
  <c r="N48" i="2"/>
  <c r="N46" i="2" s="1"/>
  <c r="O48" i="2"/>
  <c r="O46" i="2" s="1"/>
  <c r="P48" i="2"/>
  <c r="P46" i="2" s="1"/>
  <c r="Q48" i="2"/>
  <c r="Q46" i="2" s="1"/>
  <c r="R48" i="2"/>
  <c r="R46" i="2" s="1"/>
  <c r="S48" i="2"/>
  <c r="S46" i="2" s="1"/>
  <c r="T48" i="2"/>
  <c r="T46" i="2" s="1"/>
  <c r="U48" i="2"/>
  <c r="U46" i="2" s="1"/>
  <c r="V48" i="2"/>
  <c r="V46" i="2" s="1"/>
  <c r="W48" i="2"/>
  <c r="W46" i="2" s="1"/>
  <c r="X48" i="2"/>
  <c r="X46" i="2" s="1"/>
  <c r="Y48" i="2"/>
  <c r="Y46" i="2" s="1"/>
  <c r="Z48" i="2"/>
  <c r="Z46" i="2" s="1"/>
  <c r="AA48" i="2"/>
  <c r="AA46" i="2" s="1"/>
  <c r="AB48" i="2"/>
  <c r="AB46" i="2" s="1"/>
  <c r="M59" i="2"/>
  <c r="M57" i="2" s="1"/>
  <c r="N59" i="2"/>
  <c r="N57" i="2" s="1"/>
  <c r="O59" i="2"/>
  <c r="O57" i="2" s="1"/>
  <c r="O74" i="2" s="1"/>
  <c r="O15" i="2" s="1"/>
  <c r="P59" i="2"/>
  <c r="P57" i="2" s="1"/>
  <c r="Q59" i="2"/>
  <c r="Q57" i="2" s="1"/>
  <c r="R59" i="2"/>
  <c r="R57" i="2" s="1"/>
  <c r="S59" i="2"/>
  <c r="S57" i="2" s="1"/>
  <c r="T59" i="2"/>
  <c r="T57" i="2" s="1"/>
  <c r="U59" i="2"/>
  <c r="U57" i="2" s="1"/>
  <c r="V59" i="2"/>
  <c r="V57" i="2" s="1"/>
  <c r="W59" i="2"/>
  <c r="W57" i="2" s="1"/>
  <c r="X59" i="2"/>
  <c r="X57" i="2" s="1"/>
  <c r="Y59" i="2"/>
  <c r="Y57" i="2" s="1"/>
  <c r="Z59" i="2"/>
  <c r="Z57" i="2" s="1"/>
  <c r="AA59" i="2"/>
  <c r="AA57" i="2" s="1"/>
  <c r="AB59" i="2"/>
  <c r="AB57" i="2" s="1"/>
  <c r="L48" i="2"/>
  <c r="L46" i="2" s="1"/>
  <c r="M26" i="2"/>
  <c r="M24" i="2" s="1"/>
  <c r="N26" i="2"/>
  <c r="N24" i="2" s="1"/>
  <c r="O26" i="2"/>
  <c r="O24" i="2" s="1"/>
  <c r="P26" i="2"/>
  <c r="P24" i="2" s="1"/>
  <c r="Q26" i="2"/>
  <c r="Q24" i="2" s="1"/>
  <c r="R26" i="2"/>
  <c r="R24" i="2" s="1"/>
  <c r="S26" i="2"/>
  <c r="S24" i="2" s="1"/>
  <c r="T26" i="2"/>
  <c r="T24" i="2" s="1"/>
  <c r="U26" i="2"/>
  <c r="U24" i="2" s="1"/>
  <c r="V26" i="2"/>
  <c r="V24" i="2" s="1"/>
  <c r="W26" i="2"/>
  <c r="W24" i="2" s="1"/>
  <c r="X26" i="2"/>
  <c r="X24" i="2" s="1"/>
  <c r="Y26" i="2"/>
  <c r="Y24" i="2" s="1"/>
  <c r="Z26" i="2"/>
  <c r="Z24" i="2" s="1"/>
  <c r="AA26" i="2"/>
  <c r="AA24" i="2" s="1"/>
  <c r="AB26" i="2"/>
  <c r="AB24" i="2" s="1"/>
  <c r="I20" i="8" l="1"/>
  <c r="P74" i="2"/>
  <c r="P15" i="2" s="1"/>
  <c r="I62" i="8"/>
  <c r="W74" i="2"/>
  <c r="W15" i="2" s="1"/>
  <c r="I48" i="8"/>
  <c r="V74" i="2"/>
  <c r="V15" i="2" s="1"/>
  <c r="N74" i="2"/>
  <c r="N15" i="2" s="1"/>
  <c r="I34" i="8"/>
  <c r="X74" i="2"/>
  <c r="X15" i="2" s="1"/>
  <c r="R74" i="2"/>
  <c r="R15" i="2" s="1"/>
  <c r="AA74" i="2"/>
  <c r="AA15" i="2" s="1"/>
  <c r="Z74" i="2"/>
  <c r="Z15" i="2" s="1"/>
  <c r="AC46" i="2"/>
  <c r="Y74" i="2"/>
  <c r="Y15" i="2" s="1"/>
  <c r="Q74" i="2"/>
  <c r="Q15" i="2" s="1"/>
  <c r="AC48" i="2"/>
  <c r="U74" i="2"/>
  <c r="U15" i="2" s="1"/>
  <c r="M74" i="2"/>
  <c r="M15" i="2" s="1"/>
  <c r="AB74" i="2"/>
  <c r="AB15" i="2" s="1"/>
  <c r="T74" i="2"/>
  <c r="T15" i="2" s="1"/>
  <c r="S74" i="2"/>
  <c r="S15" i="2" s="1"/>
  <c r="AA23" i="2" l="1"/>
  <c r="AA45" i="2" s="1"/>
  <c r="AA22" i="2"/>
  <c r="AA44" i="2" s="1"/>
  <c r="AA78" i="2" s="1"/>
  <c r="L22" i="2"/>
  <c r="M23" i="2" l="1"/>
  <c r="M45" i="2" s="1"/>
  <c r="N23" i="2"/>
  <c r="N45" i="2" s="1"/>
  <c r="O23" i="2"/>
  <c r="O45" i="2" s="1"/>
  <c r="P23" i="2"/>
  <c r="P45" i="2" s="1"/>
  <c r="Q23" i="2"/>
  <c r="Q45" i="2" s="1"/>
  <c r="R23" i="2"/>
  <c r="R45" i="2" s="1"/>
  <c r="S23" i="2"/>
  <c r="S45" i="2" s="1"/>
  <c r="T23" i="2"/>
  <c r="T45" i="2" s="1"/>
  <c r="U23" i="2"/>
  <c r="U45" i="2" s="1"/>
  <c r="V23" i="2"/>
  <c r="V45" i="2" s="1"/>
  <c r="W23" i="2"/>
  <c r="W45" i="2" s="1"/>
  <c r="X23" i="2"/>
  <c r="X45" i="2" s="1"/>
  <c r="Y23" i="2"/>
  <c r="Y45" i="2" s="1"/>
  <c r="Z23" i="2"/>
  <c r="Z45" i="2" s="1"/>
  <c r="AB23" i="2"/>
  <c r="AB45" i="2" s="1"/>
  <c r="AC23" i="2"/>
  <c r="AC45" i="2" s="1"/>
  <c r="L23" i="2"/>
  <c r="L45" i="2" s="1"/>
  <c r="M22" i="2"/>
  <c r="M44" i="2" s="1"/>
  <c r="M78" i="2" s="1"/>
  <c r="N22" i="2"/>
  <c r="N44" i="2" s="1"/>
  <c r="N78" i="2" s="1"/>
  <c r="O22" i="2"/>
  <c r="O44" i="2" s="1"/>
  <c r="O78" i="2" s="1"/>
  <c r="P22" i="2"/>
  <c r="P44" i="2" s="1"/>
  <c r="P78" i="2" s="1"/>
  <c r="Q22" i="2"/>
  <c r="Q44" i="2" s="1"/>
  <c r="Q78" i="2" s="1"/>
  <c r="R22" i="2"/>
  <c r="R44" i="2" s="1"/>
  <c r="R78" i="2" s="1"/>
  <c r="S22" i="2"/>
  <c r="S44" i="2" s="1"/>
  <c r="S78" i="2" s="1"/>
  <c r="T22" i="2"/>
  <c r="T44" i="2" s="1"/>
  <c r="T78" i="2" s="1"/>
  <c r="U22" i="2"/>
  <c r="U44" i="2" s="1"/>
  <c r="U78" i="2" s="1"/>
  <c r="V22" i="2"/>
  <c r="V44" i="2" s="1"/>
  <c r="V78" i="2" s="1"/>
  <c r="W22" i="2"/>
  <c r="W44" i="2" s="1"/>
  <c r="W78" i="2" s="1"/>
  <c r="X22" i="2"/>
  <c r="X44" i="2" s="1"/>
  <c r="X78" i="2" s="1"/>
  <c r="Y22" i="2"/>
  <c r="Y44" i="2" s="1"/>
  <c r="Y78" i="2" s="1"/>
  <c r="Z22" i="2"/>
  <c r="Z44" i="2" s="1"/>
  <c r="Z78" i="2" s="1"/>
  <c r="AB22" i="2"/>
  <c r="AB44" i="2" s="1"/>
  <c r="AB78" i="2" s="1"/>
  <c r="L44" i="2"/>
  <c r="L78" i="2" s="1"/>
  <c r="W75" i="2" l="1"/>
  <c r="L26" i="2" l="1"/>
  <c r="L24" i="2" l="1"/>
  <c r="AC24" i="2" s="1"/>
  <c r="AC26" i="2"/>
  <c r="L41" i="2" l="1"/>
  <c r="L14" i="2" s="1"/>
  <c r="AA41" i="2"/>
  <c r="AA14" i="2" s="1"/>
  <c r="Y41" i="2"/>
  <c r="Y14" i="2" s="1"/>
  <c r="X41" i="2"/>
  <c r="X14" i="2" s="1"/>
  <c r="X13" i="2" l="1"/>
  <c r="X17" i="2"/>
  <c r="Y13" i="2"/>
  <c r="Y17" i="2"/>
  <c r="AA13" i="2"/>
  <c r="AA17" i="2"/>
  <c r="F80" i="1" l="1"/>
  <c r="F79" i="1"/>
  <c r="F78" i="1"/>
  <c r="I78" i="1" l="1"/>
  <c r="AC22" i="2" l="1"/>
  <c r="AC44" i="2" s="1"/>
  <c r="AC78" i="2" s="1"/>
  <c r="I79" i="1"/>
  <c r="G82" i="1"/>
  <c r="H82" i="1"/>
  <c r="F82" i="1"/>
  <c r="I82" i="1" s="1"/>
  <c r="F81" i="1"/>
  <c r="I81" i="1" s="1"/>
  <c r="G80" i="1"/>
  <c r="H80" i="1"/>
  <c r="I80" i="1"/>
  <c r="G79" i="1"/>
  <c r="H79" i="1"/>
  <c r="G78" i="1"/>
  <c r="H78" i="1"/>
  <c r="U41" i="2" l="1"/>
  <c r="U14" i="2" s="1"/>
  <c r="V41" i="2"/>
  <c r="V14" i="2" s="1"/>
  <c r="W41" i="2"/>
  <c r="W14" i="2" s="1"/>
  <c r="Z41" i="2"/>
  <c r="Z14" i="2" s="1"/>
  <c r="AB41" i="2"/>
  <c r="AB14" i="2" s="1"/>
  <c r="Z13" i="2" l="1"/>
  <c r="Z17" i="2"/>
  <c r="W13" i="2"/>
  <c r="W17" i="2"/>
  <c r="V13" i="2"/>
  <c r="V17" i="2"/>
  <c r="AB13" i="2"/>
  <c r="AB17" i="2"/>
  <c r="U13" i="2"/>
  <c r="U17" i="2"/>
  <c r="F85" i="1" l="1"/>
  <c r="F73" i="1" l="1"/>
  <c r="F83" i="1" s="1"/>
  <c r="I83" i="1" s="1"/>
  <c r="L59" i="2" l="1"/>
  <c r="L57" i="2" l="1"/>
  <c r="AC59" i="2"/>
  <c r="L74" i="2" l="1"/>
  <c r="L15" i="2" s="1"/>
  <c r="AC57" i="2"/>
  <c r="L13" i="2" l="1"/>
  <c r="L17" i="2"/>
  <c r="AC74" i="2"/>
  <c r="AC15" i="2" s="1"/>
  <c r="P41" i="2" l="1"/>
  <c r="P14" i="2" s="1"/>
  <c r="N41" i="2"/>
  <c r="N14" i="2" s="1"/>
  <c r="O41" i="2"/>
  <c r="O14" i="2" s="1"/>
  <c r="Q41" i="2"/>
  <c r="Q14" i="2" s="1"/>
  <c r="P13" i="2" l="1"/>
  <c r="P17" i="2"/>
  <c r="N13" i="2"/>
  <c r="N17" i="2"/>
  <c r="Q13" i="2"/>
  <c r="Q17" i="2"/>
  <c r="O13" i="2"/>
  <c r="O17" i="2"/>
  <c r="T41" i="2"/>
  <c r="T14" i="2" s="1"/>
  <c r="T13" i="2" l="1"/>
  <c r="T17" i="2"/>
  <c r="M41" i="2" l="1"/>
  <c r="M14" i="2" s="1"/>
  <c r="M13" i="2" l="1"/>
  <c r="M17" i="2"/>
  <c r="R41" i="2" l="1"/>
  <c r="R14" i="2" s="1"/>
  <c r="R13" i="2" l="1"/>
  <c r="R17" i="2"/>
  <c r="S41" i="2"/>
  <c r="AC41" i="2" l="1"/>
  <c r="AC14" i="2" s="1"/>
  <c r="S14" i="2"/>
  <c r="S13" i="2" l="1"/>
  <c r="S17" i="2"/>
  <c r="F72" i="1"/>
  <c r="F84" i="1" s="1"/>
  <c r="I84" i="1" s="1"/>
  <c r="AC13" i="2"/>
  <c r="AC19" i="2" s="1"/>
  <c r="F71" i="1" l="1"/>
</calcChain>
</file>

<file path=xl/sharedStrings.xml><?xml version="1.0" encoding="utf-8"?>
<sst xmlns="http://schemas.openxmlformats.org/spreadsheetml/2006/main" count="420" uniqueCount="233">
  <si>
    <t>Карточка юридического лица</t>
  </si>
  <si>
    <t>Наименование комплексного проекта</t>
  </si>
  <si>
    <t>Организационно-правовая форма</t>
  </si>
  <si>
    <t>Полное наименование организации</t>
  </si>
  <si>
    <t>Сокращенное наименование организации</t>
  </si>
  <si>
    <t xml:space="preserve">Почтовый адрес организации </t>
  </si>
  <si>
    <t>Город организации</t>
  </si>
  <si>
    <t xml:space="preserve">Контактные телефоны организации </t>
  </si>
  <si>
    <t xml:space="preserve">E-mail организации </t>
  </si>
  <si>
    <t>Специализация деятельности организации</t>
  </si>
  <si>
    <t>ОКПО</t>
  </si>
  <si>
    <t>ОКВЭД</t>
  </si>
  <si>
    <t xml:space="preserve">ОГРН </t>
  </si>
  <si>
    <t>№</t>
  </si>
  <si>
    <t>Доля в уставном капитале, %</t>
  </si>
  <si>
    <t>Фамилия, Имя, Отчество должностного лица</t>
  </si>
  <si>
    <t>Должность</t>
  </si>
  <si>
    <t>Наименование показателя</t>
  </si>
  <si>
    <t xml:space="preserve">Руководитель комплексного проекта </t>
  </si>
  <si>
    <t>(ФИО)</t>
  </si>
  <si>
    <t>(должность)</t>
  </si>
  <si>
    <t>(телефон)</t>
  </si>
  <si>
    <t>Исполнитель (контактное лицо)</t>
  </si>
  <si>
    <t>Руководитель организации (должность, Ф.И.О.)</t>
  </si>
  <si>
    <t>Контактный телефон, e-mail руководителя организации</t>
  </si>
  <si>
    <t>Код строки бухгалтерского баланса</t>
  </si>
  <si>
    <t>Коэффициент текущей ликвидности</t>
  </si>
  <si>
    <t>Чистые активы</t>
  </si>
  <si>
    <t>Единицы измерения</t>
  </si>
  <si>
    <t>Всего</t>
  </si>
  <si>
    <t>3</t>
  </si>
  <si>
    <t>2.1</t>
  </si>
  <si>
    <t>2.2</t>
  </si>
  <si>
    <t>2.3</t>
  </si>
  <si>
    <t>-</t>
  </si>
  <si>
    <t>Объем производства продукции</t>
  </si>
  <si>
    <t>1</t>
  </si>
  <si>
    <t>1.1</t>
  </si>
  <si>
    <t>1.2</t>
  </si>
  <si>
    <t>1.3</t>
  </si>
  <si>
    <t>1.4</t>
  </si>
  <si>
    <t>1.5</t>
  </si>
  <si>
    <t>1.6</t>
  </si>
  <si>
    <t>1.7</t>
  </si>
  <si>
    <t>2</t>
  </si>
  <si>
    <t>Акционеры (учредители) юридического лица (полное название юр. лица или ФИО физ. лица)</t>
  </si>
  <si>
    <t>ИНН акционера (учредителя)</t>
  </si>
  <si>
    <r>
      <t xml:space="preserve">Наименование показателя </t>
    </r>
    <r>
      <rPr>
        <b/>
        <i/>
        <sz val="9"/>
        <color theme="0" tint="-0.499984740745262"/>
        <rFont val="Arial"/>
        <family val="2"/>
        <charset val="204"/>
      </rPr>
      <t>(значения указываются за отчетный период)</t>
    </r>
  </si>
  <si>
    <t>расходы на аренду зданий, строений и сооружений, которые организация использует для реализации комплексного проекта в части создания научно-технического задела</t>
  </si>
  <si>
    <t>расходы на оплату транспортировки грузов, непосредственно связанных с реализацией комплексного проекта в части создания научно-технического задела</t>
  </si>
  <si>
    <t>Расходы на создание научно-технического задела, в том числе:</t>
  </si>
  <si>
    <t>Дата окончания комплексного проекта</t>
  </si>
  <si>
    <r>
      <t xml:space="preserve">Источник финансирования комплексного проекта </t>
    </r>
    <r>
      <rPr>
        <b/>
        <i/>
        <sz val="9"/>
        <color theme="0" tint="-0.499984740745262"/>
        <rFont val="Arial"/>
        <family val="2"/>
        <charset val="204"/>
      </rPr>
      <t>(значения указываются за отчетный период)</t>
    </r>
  </si>
  <si>
    <t>Итого затрат по комплексному проекту за счет внебюджетных источников</t>
  </si>
  <si>
    <t>1.2.1</t>
  </si>
  <si>
    <t>1.2.2</t>
  </si>
  <si>
    <t>1.2.3</t>
  </si>
  <si>
    <t>1.2.4</t>
  </si>
  <si>
    <t>1.2.5</t>
  </si>
  <si>
    <t>2.2.1</t>
  </si>
  <si>
    <t>2.4</t>
  </si>
  <si>
    <t>2.5</t>
  </si>
  <si>
    <t>2.6</t>
  </si>
  <si>
    <t>2.2.2</t>
  </si>
  <si>
    <t>2.2.3</t>
  </si>
  <si>
    <t>2.2.4</t>
  </si>
  <si>
    <t>2.2.5</t>
  </si>
  <si>
    <t>2.7</t>
  </si>
  <si>
    <t>2.8</t>
  </si>
  <si>
    <t>Итого затрат по комплексному проекту за счет средств федерального бюджета</t>
  </si>
  <si>
    <r>
      <t xml:space="preserve">2.2 Перечень затрат организации на реализацию комплексного проекта, планируемых к финансированию из средств субсидии </t>
    </r>
    <r>
      <rPr>
        <b/>
        <i/>
        <sz val="9"/>
        <color theme="0" tint="-0.499984740745262"/>
        <rFont val="Arial"/>
        <family val="2"/>
        <charset val="204"/>
      </rPr>
      <t>(статьи затрат, финансирование которых будет осуществляться из средств субсидии, в соответствии с пунктом 5 Правил)</t>
    </r>
  </si>
  <si>
    <t>2.9</t>
  </si>
  <si>
    <t>1.8</t>
  </si>
  <si>
    <r>
      <t xml:space="preserve">1.2 Структура собственности </t>
    </r>
    <r>
      <rPr>
        <b/>
        <i/>
        <sz val="9"/>
        <color theme="0" tint="-0.499984740745262"/>
        <rFont val="Arial"/>
        <family val="2"/>
        <charset val="204"/>
      </rPr>
      <t>(акционеры (учредители), владеющие пакетом акций более 5%, юридического лица, реализующего комплексный проект)</t>
    </r>
  </si>
  <si>
    <r>
      <t>"</t>
    </r>
    <r>
      <rPr>
        <sz val="9"/>
        <color theme="1"/>
        <rFont val="Calibri"/>
        <family val="2"/>
        <charset val="204"/>
        <scheme val="minor"/>
      </rPr>
      <t>___</t>
    </r>
    <r>
      <rPr>
        <sz val="11"/>
        <color theme="1"/>
        <rFont val="Arial"/>
        <family val="2"/>
        <charset val="204"/>
      </rPr>
      <t xml:space="preserve">" </t>
    </r>
    <r>
      <rPr>
        <sz val="9"/>
        <color theme="1"/>
        <rFont val="Calibri"/>
        <family val="2"/>
        <charset val="204"/>
        <scheme val="minor"/>
      </rPr>
      <t>______________    20___ г.</t>
    </r>
  </si>
  <si>
    <t>1.1 Юридическое лицо, реализующее комплексный проект (головной исполнитель комплексного проекта)</t>
  </si>
  <si>
    <t>М.П.</t>
  </si>
  <si>
    <t>2. План-график финансового обеспечения реализации комплексного проекта</t>
  </si>
  <si>
    <t>руб.</t>
  </si>
  <si>
    <t>Дата начала комплексного проекта</t>
  </si>
  <si>
    <t>Дата образования юридического лица</t>
  </si>
  <si>
    <r>
      <t xml:space="preserve">1.3 Руководители </t>
    </r>
    <r>
      <rPr>
        <b/>
        <i/>
        <sz val="9"/>
        <color theme="0" tint="-0.499984740745262"/>
        <rFont val="Arial"/>
        <family val="2"/>
        <charset val="204"/>
      </rPr>
      <t>(ключевые руководители юридического лица, подающего заявку на реализацию комплексного проекта, на дату подачи заявки)</t>
    </r>
  </si>
  <si>
    <r>
      <t xml:space="preserve">Наименование показателя
</t>
    </r>
    <r>
      <rPr>
        <b/>
        <i/>
        <sz val="8"/>
        <color theme="0" tint="-0.499984740745262"/>
        <rFont val="Arial"/>
        <family val="2"/>
        <charset val="204"/>
      </rPr>
      <t>Данные из бухгалтерской отчетности организации</t>
    </r>
  </si>
  <si>
    <t>Выручка</t>
  </si>
  <si>
    <t>Чистая прибыль</t>
  </si>
  <si>
    <t>Долгосрочные обязательства</t>
  </si>
  <si>
    <t>Краткосрочные обязательства</t>
  </si>
  <si>
    <t>Собственный капитал</t>
  </si>
  <si>
    <t>Оборотные активы</t>
  </si>
  <si>
    <t>Внеоборотные активы</t>
  </si>
  <si>
    <t>Объём планируемых инвестиций в комплексный проект</t>
  </si>
  <si>
    <t>Объём планируемых собственных инвестиций в комплексный проект</t>
  </si>
  <si>
    <t>Накопленным итогом за весь срок реализации комплексного проекта</t>
  </si>
  <si>
    <t>Коэффициент финансовой зависимости</t>
  </si>
  <si>
    <t>Среднегодовой темп прироста выручки за последние 3 календарных года</t>
  </si>
  <si>
    <t>Рентабельность по чистой прибыли</t>
  </si>
  <si>
    <t>1.4.1. Финансово-экономические показатели юридического лица, руб.</t>
  </si>
  <si>
    <t>1.4.2. Основные параметры комплексного проекта, руб.</t>
  </si>
  <si>
    <t>Отношение планируемого объема выручки по комплексному проекту к среднегодовому объему выручки организации заявителя за предыдущие 3 календарных года</t>
  </si>
  <si>
    <t>Присваеваемый балл</t>
  </si>
  <si>
    <t xml:space="preserve">Интегральная оценка финансово-экономической готовности </t>
  </si>
  <si>
    <t>Вес показателя</t>
  </si>
  <si>
    <t>Планируемый объем выручки от реализации продукции в рамках комплексного проекта без учета НДС</t>
  </si>
  <si>
    <t>1.</t>
  </si>
  <si>
    <t>1.1.</t>
  </si>
  <si>
    <t>Соотношение размера субсидии, запрашиваемой на создание научно-технического задела в рамках комплексного проекта, и размера заемных и (или) собственных средств, планируемых к привлечению для создания научно-технического задела в рамках реализации комплексного проекта</t>
  </si>
  <si>
    <r>
      <t xml:space="preserve">1.4 Оценка  финансово-экономического состояния юридического лица к реализации проекта </t>
    </r>
    <r>
      <rPr>
        <b/>
        <i/>
        <sz val="9"/>
        <color theme="0" tint="-0.499984740745262"/>
        <rFont val="Arial"/>
        <family val="2"/>
        <charset val="204"/>
      </rPr>
      <t>(заполняется на основании бухгалтерской отчетности организации)</t>
    </r>
  </si>
  <si>
    <t>1.9</t>
  </si>
  <si>
    <t>1.2.</t>
  </si>
  <si>
    <t>Соотношение объема финансирования комплексного проекта из внебюджетных источников к итоговому финансовому обеспечению комплексного проекта</t>
  </si>
  <si>
    <t>1.4.3. Результаты оценки финансово-экономического состояния.</t>
  </si>
  <si>
    <r>
      <t xml:space="preserve">Наименование показателя
</t>
    </r>
    <r>
      <rPr>
        <b/>
        <i/>
        <sz val="8"/>
        <color theme="0" tint="-0.499984740745262"/>
        <rFont val="Arial"/>
        <family val="2"/>
        <charset val="204"/>
      </rPr>
      <t xml:space="preserve">Данные из финансовой модели комплексного проекта, раздел "Паспорт комплексного проекта" </t>
    </r>
  </si>
  <si>
    <t>Отношение планируемого объема собственных инвестиций для реализации комплексного проекта к общему объему активов организации</t>
  </si>
  <si>
    <t>г. Москва</t>
  </si>
  <si>
    <t>Генеральный директор</t>
  </si>
  <si>
    <t>Акционерное общество</t>
  </si>
  <si>
    <t>Акционерное общество "АИСА ИТ-Сервис"</t>
  </si>
  <si>
    <t>АО «АИСА ИТ-Сервис»</t>
  </si>
  <si>
    <t xml:space="preserve"> 119361, г Москва, улица Большая Очаковская, дом 47а СТРОЕНИЕ 1, ЭТ 1 КАБ 135</t>
  </si>
  <si>
    <t>8 (495) 231-70-54</t>
  </si>
  <si>
    <t>info@aisa.ru</t>
  </si>
  <si>
    <t>Генеральный директор Шелковый Иван Викторович</t>
  </si>
  <si>
    <t xml:space="preserve">8 903 763 99 93, </t>
  </si>
  <si>
    <t>Разработка компьютерного программного обеспечения</t>
  </si>
  <si>
    <t>62.01</t>
  </si>
  <si>
    <t xml:space="preserve">1157746363972 </t>
  </si>
  <si>
    <t>Шелковый Иван Викторович</t>
  </si>
  <si>
    <t>773770718600</t>
  </si>
  <si>
    <t>Шелковый Олег Викторович</t>
  </si>
  <si>
    <t>Зубков Игорь Валерьевич</t>
  </si>
  <si>
    <t>771804432856</t>
  </si>
  <si>
    <t xml:space="preserve"> Сёмина Светлана Валерьевна</t>
  </si>
  <si>
    <t xml:space="preserve">Слепцова Оксана Владимировна  </t>
  </si>
  <si>
    <t>Финансовый директор</t>
  </si>
  <si>
    <t>Главный бухгалтер</t>
  </si>
  <si>
    <t>Шелковый И. В.</t>
  </si>
  <si>
    <t>Слепцова О. В.</t>
  </si>
  <si>
    <t xml:space="preserve"> +7 (495) 231-70-54</t>
  </si>
  <si>
    <t>Разработка и организация серийного производства корпоративной автоматизированной системы управления ресурсами и инфраструктурой</t>
  </si>
  <si>
    <t>Фактические значения за 2019-2021 годы</t>
  </si>
  <si>
    <t>расходы на оплату труда работников, входящих в состав административно-управленческого персонала (за исключением доплат и надбавок стимулирующего характера, премий и иных поощрительных выплат), а также расходы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начисленные на указанные суммы расходов на оплату труда</t>
  </si>
  <si>
    <t>расходы на оплату коммунальных услуг, обслуживание зданий, строений и сооружений, которые организация использует для реализации комплексного проекта в части создания научно-технического задела</t>
  </si>
  <si>
    <t>командировочные расходы работников, непосредственно занятых реализацией комплексного проекта</t>
  </si>
  <si>
    <t>1.2.6</t>
  </si>
  <si>
    <r>
      <t>накладные расходы в размере</t>
    </r>
    <r>
      <rPr>
        <b/>
        <sz val="9"/>
        <rFont val="Arial"/>
        <family val="2"/>
        <charset val="204"/>
      </rPr>
      <t xml:space="preserve"> не более 150 процентов</t>
    </r>
    <r>
      <rPr>
        <sz val="9"/>
        <rFont val="Arial"/>
        <family val="2"/>
        <charset val="204"/>
      </rPr>
      <t xml:space="preserve"> суммы субсидируемых расходов на оплату труда работников, непосредственно занятых реализацией комплексного проекта, включающие:</t>
    </r>
  </si>
  <si>
    <t>1.10</t>
  </si>
  <si>
    <t>1.11</t>
  </si>
  <si>
    <t>2.10</t>
  </si>
  <si>
    <t>2.11</t>
  </si>
  <si>
    <t>Расходы, связанные с созданием, расширением и модернизацией комплекса объектов недвижимого имущества, приобретением и модернизацией оборудования в целях организации серийного выпуска продукции в рамках комплексного проекта, всего</t>
  </si>
  <si>
    <t>расходы на оплату труда работников, непосредственно занятых выполнением работ по созданию, расширению и модернизации комплекса объектов недвижимого имущества, приобретению и модернизации оборудования в целях организации серийного выпуска продукции в рамках комплексного проекта, за период выполнения ими работ в рамках комплексного проекта, а также расходы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начисленные на указанные суммы расходов на оплату труда</t>
  </si>
  <si>
    <t>накладные расходы в размере, определенном в соответствии с принципами учетной политики организации по распределению косвенных расходов между объектами калькуляции, но не более 200 процентов суммы расходов на оплату труда работников, непосредственно занятых выполнением работ по созданию, расширению и модернизации комплекса объектов недвижимого имущества, приобретению и модернизации оборудования в целях организации серийного выпуска продукции в рамках комплексного проекта, включающие</t>
  </si>
  <si>
    <t>расходы на оплату труда работников, входящих в состав административно-управленческого персонала организации, а также расходы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начисленные на указанные суммы расходов на оплату труда</t>
  </si>
  <si>
    <t>расходы на аренду зданий, строений и сооружений, используемых в целях организации серийного выпуска продукции в рамках комплексного проекта</t>
  </si>
  <si>
    <t>расходы на оплату коммунальных услуг, обслуживание и (или) ремонт зданий, строений и (или) сооружений, используемых в целях организации серийного выпуска продукции, разработанной в рамках комплексного проекта</t>
  </si>
  <si>
    <t>расходы на оснащение и (или) обслуживание вновь создаваемых и (или) модернизируемых в рамках реализации комплексного проекта высокотехнологичных рабочих мест в целях организации серийного выпуска продукции</t>
  </si>
  <si>
    <t>расходы на оплату транспортировки и (или) хранения грузов, непосредственно связанных с реализацией комплексного проекта в целях организации серийного выпуска продукции</t>
  </si>
  <si>
    <r>
      <t xml:space="preserve">расходы на оплату товаров, работ и услуг, непосредственно связанных с созданием, расширением, модернизацией комплекса объектов недвижимого имущества, приобретением и (или) модернизацией оборудования в целях организации серийного выпуска продукции в рамках комплексного проекта </t>
    </r>
    <r>
      <rPr>
        <b/>
        <i/>
        <sz val="9"/>
        <color theme="0" tint="-0.499984740745262"/>
        <rFont val="Arial"/>
        <family val="2"/>
        <charset val="204"/>
      </rPr>
      <t>(расходы учитываются суммарно согласно перечня расходов, приведенных в пп. "в", п. 15 Правил)</t>
    </r>
  </si>
  <si>
    <t>приобретение акций (долей участия) в организациях, обладающих необходимым комплексом объектов недвижимого имущества, в целях реализации комплексного проекта</t>
  </si>
  <si>
    <t>Чел.</t>
  </si>
  <si>
    <t>расходы на оплату труда работников, непосредственно занятых выполнением научно-исследовательских, опытно-конструкторских и технологических работ, за период выполнения ими работ в рамках комплексного проекта, а также расходы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начисленные на указанные суммы расходов на оплату труда</t>
  </si>
  <si>
    <r>
      <t xml:space="preserve">расходы в размере </t>
    </r>
    <r>
      <rPr>
        <b/>
        <sz val="9"/>
        <rFont val="Arial"/>
        <family val="2"/>
      </rPr>
      <t>не более 10 процентов</t>
    </r>
    <r>
      <rPr>
        <sz val="9"/>
        <rFont val="Arial"/>
        <family val="2"/>
        <charset val="204"/>
      </rPr>
      <t xml:space="preserve"> накладных расходов на подготовку, переподготовку инженерного и производственного персонала, непосредственно занятых реализацией комплексного проекта, направленную на повышение квалификации и производительности труда указанного инженерного и производственного персонала</t>
    </r>
  </si>
  <si>
    <r>
      <t xml:space="preserve">расходы по договорам на выполнение научно-исследовательских, опытно-конструкторских и технологических работ в целях создания научно-технического задела в размере </t>
    </r>
    <r>
      <rPr>
        <b/>
        <sz val="9"/>
        <rFont val="Arial"/>
        <family val="2"/>
      </rPr>
      <t>не более 70 процентов</t>
    </r>
    <r>
      <rPr>
        <sz val="9"/>
        <rFont val="Arial"/>
        <family val="2"/>
        <charset val="204"/>
      </rPr>
      <t xml:space="preserve"> размера субсидии в отчетном периоде</t>
    </r>
  </si>
  <si>
    <r>
      <t xml:space="preserve">расходы на приобретение у российских и (или) иностранных организаций неисключительных лицензий на результаты интеллектуальной деятельности, необходимых для реализации комплексного проекта, в размере </t>
    </r>
    <r>
      <rPr>
        <b/>
        <sz val="9"/>
        <rFont val="Arial"/>
        <family val="2"/>
      </rPr>
      <t xml:space="preserve">не более 70 процентов </t>
    </r>
    <r>
      <rPr>
        <sz val="9"/>
        <rFont val="Arial"/>
        <family val="2"/>
        <charset val="204"/>
      </rPr>
      <t>размера субсидии в отчетном периоде</t>
    </r>
  </si>
  <si>
    <t>расходы по договорам на проведение исследований в центрах коллективного пользования в размере не более 70 процентов размера субсидии в отчетном периоде</t>
  </si>
  <si>
    <t>расходы на изготовление опытных образцов, макетов и стендов, в том числе на приобретение материалов и покупных комплектующих изделий, в размере не более 70 процентов размера субсидии в отчетном периоде</t>
  </si>
  <si>
    <t>расходы на производство опытной партии продукции, объем которой определяется в заявке на участие в отборе, и ее тестирование, сертификацию и (или) регистрацию, а также на проведение испытаний в размере не более 70 процентов размера субсидии в отчетном периоде</t>
  </si>
  <si>
    <t>расходы на аренду (лизинг) технологического оборудования и технологической оснастки, необходимых для создания научно-технического задела, в размере не более 70 процентов размера субсидии в отчетном периоде</t>
  </si>
  <si>
    <t>расходы на обеспечение правовой охраны созданных в ходе выполнения научно-исследовательских, опытно-конструкторских и технологических работ результатов интеллектуальной деятельности (включая патентование), в том числе за рубежом, в размере не более 70 процентов размера субсидии в отчетном периоде</t>
  </si>
  <si>
    <t>расходы на оснащение и обслуживание вновь создаваемых и (или) модернизируемых в рамках реализации комплексного проекта высокотехнологичных рабочих мест, необходимых для создания научно-технического задела, в размере не более 70 процентов размера субсидии в отчетном периоде</t>
  </si>
  <si>
    <t>расходы на поверку, аттестацию, сертификацию и регистрацию средств измерений, испытательного и лабораторного оборудования, используемого на стадии создания научно-технического задела, в размере не более 70 процентов размера субсидии в отчетном периоде</t>
  </si>
  <si>
    <t>2.1 Общий бюджет комплексного проекта. Источники финансирования</t>
  </si>
  <si>
    <r>
      <t xml:space="preserve">2.3 Перечень затрат организации на реализацию комплексного проекта, планируемых к финансированию из внебюджетных источников </t>
    </r>
    <r>
      <rPr>
        <b/>
        <i/>
        <sz val="9"/>
        <color theme="0" tint="-0.499984740745262"/>
        <rFont val="Arial"/>
        <family val="2"/>
        <charset val="204"/>
      </rPr>
      <t>(статьи затрат, финансирование которых будет осуществляться из внебюджетных источников (собственные средства организации, собственные средства соисполнителей, заемные средства (банки, институты развития и др.)), в соответствии с пунктами 5 и 13 Правил)</t>
    </r>
  </si>
  <si>
    <t>Объем производства и реализации продукции по видам продукции</t>
  </si>
  <si>
    <t>Продукт 1</t>
  </si>
  <si>
    <t>Продукт 2</t>
  </si>
  <si>
    <t>Продукт 3</t>
  </si>
  <si>
    <t>Продукт 4</t>
  </si>
  <si>
    <t>Продукт 5</t>
  </si>
  <si>
    <t>…</t>
  </si>
  <si>
    <t xml:space="preserve">3. Производственный план																														</t>
  </si>
  <si>
    <t>в рублях (без НДС)</t>
  </si>
  <si>
    <t>В единицах</t>
  </si>
  <si>
    <t xml:space="preserve">Бюджетные ассигнования федерального бюджета на реализацию комплексного проекта 						</t>
  </si>
  <si>
    <t>Объем финансирования комплексного проекта из внебюджетных источников</t>
  </si>
  <si>
    <t>Общий объем финансирование комплексного проекта</t>
  </si>
  <si>
    <t>Соотношение размера внебюджетных инвестиций к размеру субсидии</t>
  </si>
  <si>
    <t>Предельное соотношение внебюджет на НТЗ/субсидия в периоде</t>
  </si>
  <si>
    <r>
      <t xml:space="preserve">Финансовая модель проекта
</t>
    </r>
    <r>
      <rPr>
        <sz val="9"/>
        <color theme="1"/>
        <rFont val="Arial"/>
        <family val="2"/>
      </rPr>
      <t>подлежат заполнению только ячейки, выделенные белым цветом</t>
    </r>
  </si>
  <si>
    <t>расходы по договорам на выполнение научно-исследовательских, опытно-конструкторских и технологических работ в целях создания научно-технического задела</t>
  </si>
  <si>
    <t>расходы на приобретение у российских и (или) иностранных организаций неисключительных лицензий на результаты интеллектуальной деятельности, необходимых для реализации комплексного проекта</t>
  </si>
  <si>
    <t>расходы по договорам на проведение исследований в центрах коллективного пользования</t>
  </si>
  <si>
    <t>расходы на изготовление опытных образцов, макетов и стендов, в том числе на приобретение материалов и покупных комплектующих изделий</t>
  </si>
  <si>
    <t>расходы на производство опытной партии продукции, объем которой определяется в заявке на участие в отборе, и ее тестирование, сертификацию и (или) регистрацию, а также на проведение испытаний</t>
  </si>
  <si>
    <t>расходы на аренду (лизинг) технологического оборудования и технологической оснастки, необходимых для создания научно-технического задела</t>
  </si>
  <si>
    <t>расходы на обеспечение правовой охраны созданных в ходе выполнения научно-исследовательских, опытно-конструкторских и технологических работ результатов интеллектуальной деятельности (включая патентование), в том числе за рубежом</t>
  </si>
  <si>
    <t>расходы на оснащение и обслуживание вновь создаваемых и (или) модернизируемых в рамках реализации комплексного проекта высокотехнологичных рабочих мест, необходимых для создания научно-технического задела</t>
  </si>
  <si>
    <t>расходы на поверку, аттестацию, сертификацию и регистрацию средств измерений, испытательного и лабораторного оборудования, используемого на стадии создания научно-технического задела</t>
  </si>
  <si>
    <t xml:space="preserve">Наименование </t>
  </si>
  <si>
    <t>Руб.</t>
  </si>
  <si>
    <t>Средний уровень расходов на оплату труда 1 сотрудника, включая обязательные социальные отчисления</t>
  </si>
  <si>
    <t>Расходы на оплату труда работников, непосредственно занятых выполнением научно-исследовательских, опытно-конструкторских и технологических работ, за период выполнения ими работ в рамках комплексного проекта, а также расходы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начисленные на указанные суммы расходов на оплату труда</t>
  </si>
  <si>
    <t>Средняя численность работников, планируемых к привлечению для  выполнения НИОКТР в отчетном периоде</t>
  </si>
  <si>
    <t>1. Детализация расходов на оплату труда</t>
  </si>
  <si>
    <t>2. Детализация расходов на оплату по договорам на выполнение научно-исследовательских, опытно-конструкторских и технологических работ</t>
  </si>
  <si>
    <t>Расходы по договорам на выполнение научно-исследовательских, опытно-конструкторских и технологических работ в целях создания научно-технического задела, в том числе:</t>
  </si>
  <si>
    <t>Наименование соисполнител (если определен)</t>
  </si>
  <si>
    <t>Перечень работ для которых планируется привлечение соисполнителя</t>
  </si>
  <si>
    <t>Объем расходов, включая НДС
(рублей)</t>
  </si>
  <si>
    <t>1.3.</t>
  </si>
  <si>
    <t>1.4.</t>
  </si>
  <si>
    <t>ООО"…"</t>
  </si>
  <si>
    <t>Разработка…..</t>
  </si>
  <si>
    <t>1.5.</t>
  </si>
  <si>
    <t>1.6.</t>
  </si>
  <si>
    <t>ООО"…" / Не определен</t>
  </si>
  <si>
    <t>ИТОГО</t>
  </si>
  <si>
    <t>Расходы на приобретение у российских и (или) иностранных организаций неисключительных лицензий на результаты интеллектуальной деятельности, необходимых для реализации комплексного проекта</t>
  </si>
  <si>
    <t>Описание РИД</t>
  </si>
  <si>
    <t>Наименование владельца РИД с указанием страны</t>
  </si>
  <si>
    <t>3. Детализация расходов на приобретение лицензий</t>
  </si>
  <si>
    <t>4. Детализация расходов на изготовление опытных образцов</t>
  </si>
  <si>
    <t>Наименование опытного образца</t>
  </si>
  <si>
    <t>Количество</t>
  </si>
  <si>
    <t>Ориентировочная изготовления 1 опытного образца, включая НДС
(рублей)</t>
  </si>
  <si>
    <t>ОО</t>
  </si>
  <si>
    <t>5. Детализация расходов на изготовление опытной серии</t>
  </si>
  <si>
    <t>Наименование продукта</t>
  </si>
  <si>
    <t>Продукт 6</t>
  </si>
  <si>
    <t>Количество единиц в опытной серии</t>
  </si>
  <si>
    <t>Ориентировочная стоимость затрат 1 ед, включая НДС
(рублей)</t>
  </si>
  <si>
    <t>Объем финансирования комплексного проекта из внебюджетных источников на формирование НТЗ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</si>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</sst>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₽_-;\-* #,##0.00\ _₽_-;_-* &quot;-&quot;??\ _₽_-;_-@_-"/>
    <numFmt numFmtId="166" formatCode="_(* #,##0.000_);_(* \(#,##0.000\);_(* &quot;-&quot;??_);_(@_)"/>
    <numFmt numFmtId="167" formatCode="0.0"/>
    <numFmt numFmtId="168" formatCode="_(* #,##0_);_(* \(#,##0\);_(* &quot;-&quot;??_);_(@_)"/>
    <numFmt numFmtId="170" formatCode="0.0%"/>
    <numFmt numFmtId="171" formatCode="0.000"/>
  </numFmts>
  <fonts count="4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2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12"/>
      <color theme="1"/>
      <name val="Arial"/>
      <family val="2"/>
      <charset val="204"/>
    </font>
    <font>
      <u/>
      <sz val="11"/>
      <color theme="1"/>
      <name val="Arial"/>
      <family val="2"/>
      <charset val="204"/>
    </font>
    <font>
      <sz val="9"/>
      <name val="Arial"/>
      <family val="2"/>
      <charset val="204"/>
    </font>
    <font>
      <vertAlign val="superscript"/>
      <sz val="11"/>
      <color theme="1"/>
      <name val="Arial"/>
      <family val="2"/>
      <charset val="204"/>
    </font>
    <font>
      <b/>
      <i/>
      <sz val="8"/>
      <color theme="0" tint="-0.49998474074526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Tahoma"/>
      <family val="2"/>
    </font>
    <font>
      <sz val="11"/>
      <color theme="1"/>
      <name val="Calibri"/>
      <family val="2"/>
      <scheme val="minor"/>
    </font>
    <font>
      <b/>
      <i/>
      <sz val="9"/>
      <color theme="0" tint="-0.499984740745262"/>
      <name val="Arial"/>
      <family val="2"/>
      <charset val="204"/>
    </font>
    <font>
      <b/>
      <sz val="9"/>
      <color rgb="FFFF000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color theme="9" tint="-0.249977111117893"/>
      <name val="Arial"/>
      <family val="2"/>
      <charset val="204"/>
    </font>
    <font>
      <sz val="11"/>
      <color theme="1"/>
      <name val="Arial"/>
      <family val="2"/>
    </font>
    <font>
      <sz val="11"/>
      <name val="Arial"/>
      <family val="2"/>
      <charset val="204"/>
    </font>
    <font>
      <i/>
      <sz val="11"/>
      <name val="Arial"/>
      <family val="2"/>
      <charset val="204"/>
    </font>
    <font>
      <sz val="8"/>
      <name val="Arial"/>
      <family val="2"/>
    </font>
    <font>
      <sz val="9"/>
      <color theme="0"/>
      <name val="Arial"/>
      <family val="2"/>
      <charset val="204"/>
    </font>
    <font>
      <b/>
      <sz val="9"/>
      <color theme="0"/>
      <name val="Arial"/>
      <family val="2"/>
      <charset val="204"/>
    </font>
    <font>
      <b/>
      <sz val="9"/>
      <color rgb="FF0070C0"/>
      <name val="Arial"/>
      <family val="2"/>
      <charset val="204"/>
    </font>
    <font>
      <b/>
      <sz val="8"/>
      <color rgb="FF7030A0"/>
      <name val="Arial"/>
      <family val="2"/>
      <charset val="204"/>
    </font>
    <font>
      <sz val="7"/>
      <color theme="1"/>
      <name val="Arial"/>
      <family val="2"/>
      <charset val="204"/>
    </font>
    <font>
      <sz val="7"/>
      <name val="Arial"/>
      <family val="2"/>
      <charset val="204"/>
    </font>
    <font>
      <b/>
      <sz val="9"/>
      <color rgb="FF2902B6"/>
      <name val="Arial"/>
      <family val="2"/>
      <charset val="204"/>
    </font>
    <font>
      <sz val="8"/>
      <name val="Calibri"/>
      <family val="2"/>
      <charset val="204"/>
      <scheme val="minor"/>
    </font>
    <font>
      <sz val="10"/>
      <name val="Times New Roman"/>
      <family val="1"/>
      <charset val="204"/>
    </font>
    <font>
      <i/>
      <sz val="11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1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37" fontId="17" fillId="4" borderId="3" applyBorder="0">
      <alignment horizontal="left" vertical="center" indent="2"/>
    </xf>
    <xf numFmtId="0" fontId="18" fillId="0" borderId="0"/>
    <xf numFmtId="0" fontId="21" fillId="0" borderId="0" applyNumberFormat="0" applyFill="0" applyBorder="0" applyAlignment="0" applyProtection="0"/>
    <xf numFmtId="164" fontId="16" fillId="0" borderId="0" applyFont="0" applyFill="0" applyBorder="0" applyAlignment="0" applyProtection="0"/>
    <xf numFmtId="0" fontId="31" fillId="0" borderId="0"/>
    <xf numFmtId="0" fontId="1" fillId="0" borderId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0" fontId="16" fillId="0" borderId="0"/>
  </cellStyleXfs>
  <cellXfs count="251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 vertical="center" wrapText="1"/>
    </xf>
    <xf numFmtId="0" fontId="5" fillId="0" borderId="0" xfId="0" applyFont="1"/>
    <xf numFmtId="0" fontId="6" fillId="2" borderId="0" xfId="0" applyFont="1" applyFill="1"/>
    <xf numFmtId="0" fontId="8" fillId="2" borderId="0" xfId="0" applyFont="1" applyFill="1"/>
    <xf numFmtId="0" fontId="9" fillId="2" borderId="0" xfId="0" applyFont="1" applyFill="1" applyAlignment="1">
      <alignment horizontal="center" vertical="center"/>
    </xf>
    <xf numFmtId="166" fontId="9" fillId="2" borderId="0" xfId="0" applyNumberFormat="1" applyFont="1" applyFill="1" applyAlignment="1" applyProtection="1">
      <alignment horizontal="center" vertical="center"/>
      <protection locked="0"/>
    </xf>
    <xf numFmtId="166" fontId="13" fillId="2" borderId="0" xfId="0" applyNumberFormat="1" applyFont="1" applyFill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top"/>
      <protection locked="0"/>
    </xf>
    <xf numFmtId="0" fontId="9" fillId="2" borderId="0" xfId="0" applyFont="1" applyFill="1" applyAlignment="1" applyProtection="1">
      <alignment horizontal="right" vertical="center"/>
      <protection locked="0"/>
    </xf>
    <xf numFmtId="0" fontId="6" fillId="2" borderId="0" xfId="0" applyFont="1" applyFill="1" applyProtection="1">
      <protection locked="0"/>
    </xf>
    <xf numFmtId="0" fontId="14" fillId="2" borderId="0" xfId="0" applyFont="1" applyFill="1" applyProtection="1">
      <protection locked="0"/>
    </xf>
    <xf numFmtId="0" fontId="0" fillId="0" borderId="0" xfId="0" applyAlignment="1">
      <alignment horizontal="left"/>
    </xf>
    <xf numFmtId="0" fontId="6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14" fillId="2" borderId="0" xfId="0" applyFont="1" applyFill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left" vertical="center"/>
    </xf>
    <xf numFmtId="0" fontId="11" fillId="2" borderId="0" xfId="0" applyFont="1" applyFill="1"/>
    <xf numFmtId="0" fontId="9" fillId="0" borderId="0" xfId="0" applyFont="1"/>
    <xf numFmtId="0" fontId="9" fillId="2" borderId="0" xfId="0" applyFont="1" applyFill="1"/>
    <xf numFmtId="0" fontId="13" fillId="2" borderId="0" xfId="1" applyFont="1" applyFill="1" applyAlignment="1">
      <alignment horizontal="center" vertical="center"/>
    </xf>
    <xf numFmtId="168" fontId="9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168" fontId="10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left"/>
    </xf>
    <xf numFmtId="0" fontId="9" fillId="2" borderId="0" xfId="0" applyFont="1" applyFill="1" applyAlignment="1" applyProtection="1">
      <alignment horizontal="left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/>
    <xf numFmtId="0" fontId="8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9" fillId="2" borderId="9" xfId="0" applyNumberFormat="1" applyFont="1" applyFill="1" applyBorder="1" applyAlignment="1">
      <alignment horizontal="center" vertical="center"/>
    </xf>
    <xf numFmtId="49" fontId="13" fillId="2" borderId="10" xfId="0" applyNumberFormat="1" applyFont="1" applyFill="1" applyBorder="1" applyAlignment="1">
      <alignment horizontal="center" vertical="center"/>
    </xf>
    <xf numFmtId="49" fontId="9" fillId="2" borderId="10" xfId="0" applyNumberFormat="1" applyFont="1" applyFill="1" applyBorder="1" applyAlignment="1">
      <alignment horizontal="center" vertical="center"/>
    </xf>
    <xf numFmtId="168" fontId="9" fillId="2" borderId="10" xfId="0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10" fillId="2" borderId="0" xfId="3" applyFont="1" applyFill="1" applyAlignment="1">
      <alignment horizontal="left" vertical="center" wrapText="1"/>
    </xf>
    <xf numFmtId="0" fontId="10" fillId="2" borderId="0" xfId="3" applyFont="1" applyFill="1" applyAlignment="1">
      <alignment horizontal="left" vertical="center"/>
    </xf>
    <xf numFmtId="0" fontId="8" fillId="0" borderId="0" xfId="0" applyFont="1"/>
    <xf numFmtId="0" fontId="6" fillId="0" borderId="0" xfId="0" applyFont="1"/>
    <xf numFmtId="0" fontId="8" fillId="2" borderId="0" xfId="0" applyFont="1" applyFill="1" applyAlignment="1">
      <alignment vertical="center" wrapText="1"/>
    </xf>
    <xf numFmtId="0" fontId="0" fillId="2" borderId="0" xfId="0" applyFill="1"/>
    <xf numFmtId="0" fontId="22" fillId="2" borderId="0" xfId="0" applyFont="1" applyFill="1" applyProtection="1">
      <protection locked="0"/>
    </xf>
    <xf numFmtId="0" fontId="6" fillId="2" borderId="4" xfId="0" applyFont="1" applyFill="1" applyBorder="1"/>
    <xf numFmtId="0" fontId="6" fillId="2" borderId="5" xfId="0" applyFont="1" applyFill="1" applyBorder="1"/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/>
    <xf numFmtId="0" fontId="6" fillId="2" borderId="7" xfId="0" applyFont="1" applyFill="1" applyBorder="1"/>
    <xf numFmtId="0" fontId="6" fillId="2" borderId="8" xfId="0" applyFont="1" applyFill="1" applyBorder="1"/>
    <xf numFmtId="0" fontId="6" fillId="0" borderId="8" xfId="0" applyFont="1" applyBorder="1"/>
    <xf numFmtId="0" fontId="12" fillId="2" borderId="7" xfId="0" applyFont="1" applyFill="1" applyBorder="1"/>
    <xf numFmtId="0" fontId="12" fillId="2" borderId="8" xfId="0" applyFont="1" applyFill="1" applyBorder="1"/>
    <xf numFmtId="0" fontId="6" fillId="2" borderId="10" xfId="0" applyFont="1" applyFill="1" applyBorder="1"/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/>
    <xf numFmtId="167" fontId="8" fillId="3" borderId="12" xfId="0" applyNumberFormat="1" applyFont="1" applyFill="1" applyBorder="1" applyAlignment="1">
      <alignment horizontal="center" vertical="center" wrapText="1"/>
    </xf>
    <xf numFmtId="0" fontId="10" fillId="3" borderId="12" xfId="1" applyFont="1" applyFill="1" applyBorder="1" applyAlignment="1">
      <alignment horizontal="center" vertical="center" wrapText="1"/>
    </xf>
    <xf numFmtId="0" fontId="13" fillId="3" borderId="12" xfId="1" applyFont="1" applyFill="1" applyBorder="1" applyAlignment="1">
      <alignment horizontal="center" vertical="center" wrapText="1"/>
    </xf>
    <xf numFmtId="49" fontId="13" fillId="3" borderId="12" xfId="1" applyNumberFormat="1" applyFont="1" applyFill="1" applyBorder="1" applyAlignment="1">
      <alignment horizontal="center" vertical="center" wrapText="1"/>
    </xf>
    <xf numFmtId="49" fontId="10" fillId="3" borderId="12" xfId="1" applyNumberFormat="1" applyFont="1" applyFill="1" applyBorder="1" applyAlignment="1">
      <alignment horizontal="center" vertical="center" wrapText="1"/>
    </xf>
    <xf numFmtId="0" fontId="24" fillId="0" borderId="0" xfId="0" applyFont="1"/>
    <xf numFmtId="0" fontId="24" fillId="2" borderId="5" xfId="0" applyFont="1" applyFill="1" applyBorder="1" applyAlignment="1">
      <alignment horizontal="center" vertical="center"/>
    </xf>
    <xf numFmtId="168" fontId="24" fillId="2" borderId="0" xfId="0" applyNumberFormat="1" applyFont="1" applyFill="1" applyAlignment="1">
      <alignment horizontal="center" vertical="center"/>
    </xf>
    <xf numFmtId="168" fontId="24" fillId="2" borderId="10" xfId="0" applyNumberFormat="1" applyFont="1" applyFill="1" applyBorder="1" applyAlignment="1">
      <alignment horizontal="center" vertical="center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14" fontId="8" fillId="3" borderId="12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12" xfId="1" applyFont="1" applyFill="1" applyBorder="1" applyAlignment="1" applyProtection="1">
      <alignment horizontal="center" vertical="center" wrapText="1"/>
      <protection hidden="1"/>
    </xf>
    <xf numFmtId="14" fontId="25" fillId="3" borderId="12" xfId="0" applyNumberFormat="1" applyFont="1" applyFill="1" applyBorder="1" applyAlignment="1" applyProtection="1">
      <alignment horizontal="center" vertical="center" wrapText="1"/>
      <protection hidden="1"/>
    </xf>
    <xf numFmtId="0" fontId="20" fillId="2" borderId="0" xfId="0" applyFont="1" applyFill="1" applyAlignment="1">
      <alignment horizontal="left" vertical="center" wrapText="1"/>
    </xf>
    <xf numFmtId="0" fontId="6" fillId="0" borderId="7" xfId="0" applyFont="1" applyBorder="1"/>
    <xf numFmtId="0" fontId="8" fillId="3" borderId="12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67" fontId="24" fillId="5" borderId="12" xfId="0" applyNumberFormat="1" applyFont="1" applyFill="1" applyBorder="1" applyAlignment="1">
      <alignment horizontal="center" vertical="center" wrapText="1"/>
    </xf>
    <xf numFmtId="0" fontId="25" fillId="5" borderId="12" xfId="0" applyFont="1" applyFill="1" applyBorder="1" applyAlignment="1">
      <alignment horizontal="center" vertical="center" wrapText="1"/>
    </xf>
    <xf numFmtId="9" fontId="25" fillId="5" borderId="12" xfId="2" applyFont="1" applyFill="1" applyBorder="1" applyAlignment="1">
      <alignment horizontal="center" vertical="center" wrapText="1"/>
    </xf>
    <xf numFmtId="170" fontId="24" fillId="5" borderId="12" xfId="2" applyNumberFormat="1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3" fillId="3" borderId="12" xfId="1" applyFont="1" applyFill="1" applyBorder="1" applyAlignment="1">
      <alignment horizontal="center" vertical="center" wrapText="1"/>
    </xf>
    <xf numFmtId="0" fontId="25" fillId="0" borderId="0" xfId="0" applyFont="1"/>
    <xf numFmtId="170" fontId="23" fillId="5" borderId="12" xfId="2" applyNumberFormat="1" applyFont="1" applyFill="1" applyBorder="1" applyAlignment="1" applyProtection="1">
      <alignment horizontal="right" vertical="center" wrapText="1"/>
      <protection hidden="1"/>
    </xf>
    <xf numFmtId="3" fontId="6" fillId="6" borderId="12" xfId="0" applyNumberFormat="1" applyFont="1" applyFill="1" applyBorder="1" applyAlignment="1" applyProtection="1">
      <alignment horizontal="center" vertical="center" wrapText="1"/>
      <protection locked="0"/>
    </xf>
    <xf numFmtId="166" fontId="9" fillId="2" borderId="1" xfId="0" applyNumberFormat="1" applyFont="1" applyFill="1" applyBorder="1" applyAlignment="1" applyProtection="1">
      <alignment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3" fontId="29" fillId="2" borderId="12" xfId="0" applyNumberFormat="1" applyFont="1" applyFill="1" applyBorder="1" applyAlignment="1" applyProtection="1">
      <alignment vertical="center" wrapText="1"/>
      <protection locked="0"/>
    </xf>
    <xf numFmtId="3" fontId="33" fillId="2" borderId="0" xfId="3" applyNumberFormat="1" applyFont="1" applyFill="1" applyAlignment="1">
      <alignment horizontal="right" vertical="center" wrapText="1"/>
    </xf>
    <xf numFmtId="168" fontId="32" fillId="2" borderId="0" xfId="0" applyNumberFormat="1" applyFont="1" applyFill="1" applyAlignment="1">
      <alignment horizontal="center" vertical="center"/>
    </xf>
    <xf numFmtId="3" fontId="34" fillId="2" borderId="0" xfId="3" applyNumberFormat="1" applyFont="1" applyFill="1" applyAlignment="1">
      <alignment horizontal="right" vertical="center" wrapText="1"/>
    </xf>
    <xf numFmtId="9" fontId="10" fillId="2" borderId="0" xfId="2" applyFont="1" applyFill="1" applyBorder="1" applyAlignment="1" applyProtection="1">
      <alignment horizontal="left" vertical="center" wrapText="1"/>
    </xf>
    <xf numFmtId="166" fontId="9" fillId="2" borderId="1" xfId="0" applyNumberFormat="1" applyFont="1" applyFill="1" applyBorder="1" applyAlignment="1" applyProtection="1">
      <alignment horizontal="center" vertical="center"/>
      <protection locked="0"/>
    </xf>
    <xf numFmtId="170" fontId="35" fillId="2" borderId="0" xfId="2" applyNumberFormat="1" applyFont="1" applyFill="1" applyBorder="1" applyAlignment="1" applyProtection="1">
      <alignment horizontal="right" vertical="center" wrapText="1"/>
    </xf>
    <xf numFmtId="171" fontId="36" fillId="0" borderId="0" xfId="2" applyNumberFormat="1" applyFont="1" applyAlignment="1">
      <alignment vertical="center"/>
    </xf>
    <xf numFmtId="170" fontId="36" fillId="0" borderId="0" xfId="2" applyNumberFormat="1" applyFont="1" applyAlignment="1">
      <alignment vertical="center"/>
    </xf>
    <xf numFmtId="3" fontId="29" fillId="7" borderId="12" xfId="0" applyNumberFormat="1" applyFont="1" applyFill="1" applyBorder="1" applyAlignment="1" applyProtection="1">
      <alignment vertical="center" wrapText="1"/>
      <protection locked="0"/>
    </xf>
    <xf numFmtId="9" fontId="36" fillId="0" borderId="0" xfId="2" applyFont="1" applyAlignment="1">
      <alignment vertical="center"/>
    </xf>
    <xf numFmtId="170" fontId="37" fillId="0" borderId="0" xfId="2" applyNumberFormat="1" applyFont="1" applyAlignment="1">
      <alignment vertical="center"/>
    </xf>
    <xf numFmtId="170" fontId="38" fillId="2" borderId="0" xfId="2" applyNumberFormat="1" applyFont="1" applyFill="1" applyBorder="1" applyAlignment="1" applyProtection="1">
      <alignment horizontal="center" vertical="center"/>
    </xf>
    <xf numFmtId="1" fontId="38" fillId="2" borderId="0" xfId="2" applyNumberFormat="1" applyFont="1" applyFill="1" applyBorder="1" applyAlignment="1" applyProtection="1">
      <alignment horizontal="center" vertical="center"/>
    </xf>
    <xf numFmtId="0" fontId="13" fillId="3" borderId="12" xfId="1" applyFont="1" applyFill="1" applyBorder="1" applyAlignment="1">
      <alignment horizontal="left" vertical="center" wrapText="1"/>
    </xf>
    <xf numFmtId="14" fontId="30" fillId="2" borderId="12" xfId="0" applyNumberFormat="1" applyFont="1" applyFill="1" applyBorder="1" applyAlignment="1" applyProtection="1">
      <alignment horizontal="left" vertical="center" wrapText="1"/>
      <protection locked="0"/>
    </xf>
    <xf numFmtId="3" fontId="24" fillId="5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12" xfId="0" applyFont="1" applyFill="1" applyBorder="1" applyAlignment="1">
      <alignment horizontal="center" vertical="center" wrapText="1"/>
    </xf>
    <xf numFmtId="4" fontId="28" fillId="3" borderId="13" xfId="0" applyNumberFormat="1" applyFont="1" applyFill="1" applyBorder="1" applyAlignment="1" applyProtection="1">
      <alignment horizontal="center" vertical="center" wrapText="1"/>
      <protection locked="0"/>
    </xf>
    <xf numFmtId="4" fontId="28" fillId="3" borderId="3" xfId="0" applyNumberFormat="1" applyFont="1" applyFill="1" applyBorder="1" applyAlignment="1" applyProtection="1">
      <alignment horizontal="center" vertical="center" wrapText="1"/>
      <protection locked="0"/>
    </xf>
    <xf numFmtId="4" fontId="28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1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4" fillId="3" borderId="14" xfId="0" applyFont="1" applyFill="1" applyBorder="1" applyAlignment="1">
      <alignment horizontal="center" vertical="center" wrapText="1"/>
    </xf>
    <xf numFmtId="170" fontId="24" fillId="5" borderId="12" xfId="2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27" fillId="0" borderId="1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 wrapText="1"/>
    </xf>
    <xf numFmtId="14" fontId="8" fillId="0" borderId="12" xfId="0" applyNumberFormat="1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166" fontId="13" fillId="2" borderId="1" xfId="0" applyNumberFormat="1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 applyProtection="1">
      <alignment horizontal="center" vertical="top"/>
      <protection locked="0"/>
    </xf>
    <xf numFmtId="0" fontId="9" fillId="2" borderId="2" xfId="0" applyFont="1" applyFill="1" applyBorder="1" applyAlignment="1" applyProtection="1">
      <alignment horizontal="center" vertical="top"/>
      <protection locked="0"/>
    </xf>
    <xf numFmtId="0" fontId="6" fillId="2" borderId="7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9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wrapText="1"/>
    </xf>
    <xf numFmtId="0" fontId="13" fillId="2" borderId="1" xfId="1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49" fontId="6" fillId="2" borderId="12" xfId="0" applyNumberFormat="1" applyFont="1" applyFill="1" applyBorder="1" applyAlignment="1" applyProtection="1">
      <alignment horizontal="center"/>
      <protection locked="0"/>
    </xf>
    <xf numFmtId="0" fontId="8" fillId="2" borderId="0" xfId="0" applyFont="1" applyFill="1" applyAlignment="1">
      <alignment horizontal="left" vertical="center" wrapText="1"/>
    </xf>
    <xf numFmtId="0" fontId="8" fillId="3" borderId="12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left" vertical="center" wrapText="1"/>
    </xf>
    <xf numFmtId="0" fontId="8" fillId="3" borderId="12" xfId="0" applyFont="1" applyFill="1" applyBorder="1" applyAlignment="1">
      <alignment vertical="center" wrapText="1"/>
    </xf>
    <xf numFmtId="0" fontId="8" fillId="2" borderId="12" xfId="0" applyFont="1" applyFill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/>
      <protection locked="0"/>
    </xf>
    <xf numFmtId="0" fontId="8" fillId="2" borderId="14" xfId="0" applyFont="1" applyFill="1" applyBorder="1" applyAlignment="1" applyProtection="1">
      <alignment horizontal="center"/>
      <protection locked="0"/>
    </xf>
    <xf numFmtId="49" fontId="8" fillId="0" borderId="12" xfId="0" applyNumberFormat="1" applyFont="1" applyBorder="1" applyAlignment="1" applyProtection="1">
      <alignment horizontal="center"/>
      <protection locked="0"/>
    </xf>
    <xf numFmtId="49" fontId="6" fillId="2" borderId="12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center"/>
    </xf>
    <xf numFmtId="0" fontId="29" fillId="2" borderId="12" xfId="0" applyFont="1" applyFill="1" applyBorder="1" applyAlignment="1" applyProtection="1">
      <alignment horizontal="left" vertical="center" wrapText="1"/>
      <protection locked="0"/>
    </xf>
    <xf numFmtId="0" fontId="21" fillId="2" borderId="12" xfId="7" applyFill="1" applyBorder="1" applyAlignment="1" applyProtection="1">
      <alignment horizontal="center"/>
      <protection locked="0"/>
    </xf>
    <xf numFmtId="49" fontId="6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3" xfId="0" applyNumberFormat="1" applyFont="1" applyFill="1" applyBorder="1" applyAlignment="1" applyProtection="1">
      <alignment horizontal="center" vertical="center"/>
      <protection locked="0"/>
    </xf>
    <xf numFmtId="49" fontId="6" fillId="2" borderId="3" xfId="0" applyNumberFormat="1" applyFont="1" applyFill="1" applyBorder="1" applyAlignment="1" applyProtection="1">
      <alignment horizontal="center" vertical="center"/>
      <protection locked="0"/>
    </xf>
    <xf numFmtId="49" fontId="6" fillId="2" borderId="14" xfId="0" applyNumberFormat="1" applyFont="1" applyFill="1" applyBorder="1" applyAlignment="1" applyProtection="1">
      <alignment horizontal="center" vertical="center"/>
      <protection locked="0"/>
    </xf>
    <xf numFmtId="10" fontId="6" fillId="2" borderId="13" xfId="0" applyNumberFormat="1" applyFont="1" applyFill="1" applyBorder="1" applyAlignment="1" applyProtection="1">
      <alignment horizontal="center" vertical="center"/>
      <protection locked="0"/>
    </xf>
    <xf numFmtId="10" fontId="6" fillId="2" borderId="3" xfId="0" applyNumberFormat="1" applyFont="1" applyFill="1" applyBorder="1" applyAlignment="1" applyProtection="1">
      <alignment horizontal="center" vertical="center"/>
      <protection locked="0"/>
    </xf>
    <xf numFmtId="10" fontId="6" fillId="2" borderId="14" xfId="0" applyNumberFormat="1" applyFont="1" applyFill="1" applyBorder="1" applyAlignment="1" applyProtection="1">
      <alignment horizontal="center" vertical="center"/>
      <protection locked="0"/>
    </xf>
    <xf numFmtId="10" fontId="6" fillId="2" borderId="12" xfId="0" applyNumberFormat="1" applyFont="1" applyFill="1" applyBorder="1" applyAlignment="1" applyProtection="1">
      <alignment horizontal="center" vertical="center"/>
      <protection locked="0"/>
    </xf>
    <xf numFmtId="0" fontId="13" fillId="3" borderId="12" xfId="1" applyFont="1" applyFill="1" applyBorder="1" applyAlignment="1">
      <alignment horizontal="left" vertical="center" wrapText="1"/>
    </xf>
    <xf numFmtId="0" fontId="10" fillId="3" borderId="12" xfId="1" applyFont="1" applyFill="1" applyBorder="1" applyAlignment="1">
      <alignment horizontal="left" vertical="center" wrapText="1"/>
    </xf>
    <xf numFmtId="0" fontId="13" fillId="3" borderId="12" xfId="1" applyFont="1" applyFill="1" applyBorder="1" applyAlignment="1">
      <alignment vertical="center" wrapText="1"/>
    </xf>
    <xf numFmtId="0" fontId="10" fillId="2" borderId="0" xfId="3" applyFont="1" applyFill="1" applyAlignment="1">
      <alignment horizontal="left" vertical="center" wrapText="1"/>
    </xf>
    <xf numFmtId="0" fontId="23" fillId="3" borderId="13" xfId="1" applyFont="1" applyFill="1" applyBorder="1" applyAlignment="1">
      <alignment horizontal="left" vertical="center" wrapText="1"/>
    </xf>
    <xf numFmtId="0" fontId="23" fillId="3" borderId="3" xfId="1" applyFont="1" applyFill="1" applyBorder="1" applyAlignment="1">
      <alignment horizontal="left" vertical="center" wrapText="1"/>
    </xf>
    <xf numFmtId="0" fontId="23" fillId="3" borderId="14" xfId="1" applyFont="1" applyFill="1" applyBorder="1" applyAlignment="1">
      <alignment horizontal="left" vertical="center" wrapText="1"/>
    </xf>
    <xf numFmtId="0" fontId="10" fillId="3" borderId="12" xfId="1" applyFont="1" applyFill="1" applyBorder="1" applyAlignment="1">
      <alignment horizontal="center" vertical="center" wrapText="1"/>
    </xf>
    <xf numFmtId="0" fontId="23" fillId="3" borderId="12" xfId="1" applyFont="1" applyFill="1" applyBorder="1" applyAlignment="1">
      <alignment horizontal="right" vertical="center" wrapText="1"/>
    </xf>
    <xf numFmtId="0" fontId="13" fillId="3" borderId="12" xfId="6" applyFont="1" applyFill="1" applyBorder="1" applyAlignment="1" applyProtection="1">
      <alignment horizontal="left" vertical="center" wrapText="1" indent="2"/>
      <protection locked="0"/>
    </xf>
    <xf numFmtId="168" fontId="9" fillId="0" borderId="0" xfId="0" applyNumberFormat="1" applyFont="1" applyAlignment="1">
      <alignment horizontal="center" vertical="center" wrapText="1"/>
    </xf>
    <xf numFmtId="168" fontId="25" fillId="2" borderId="0" xfId="0" applyNumberFormat="1" applyFont="1" applyFill="1" applyAlignment="1">
      <alignment horizontal="center" vertical="center"/>
    </xf>
    <xf numFmtId="0" fontId="13" fillId="3" borderId="13" xfId="1" applyFont="1" applyFill="1" applyBorder="1" applyAlignment="1">
      <alignment vertical="center" wrapText="1"/>
    </xf>
    <xf numFmtId="0" fontId="13" fillId="3" borderId="3" xfId="1" applyFont="1" applyFill="1" applyBorder="1" applyAlignment="1">
      <alignment vertical="center" wrapText="1"/>
    </xf>
    <xf numFmtId="0" fontId="13" fillId="3" borderId="14" xfId="1" applyFont="1" applyFill="1" applyBorder="1" applyAlignment="1">
      <alignment vertical="center" wrapText="1"/>
    </xf>
    <xf numFmtId="0" fontId="8" fillId="2" borderId="0" xfId="0" applyFont="1" applyFill="1" applyAlignment="1">
      <alignment horizontal="center" vertical="center" wrapText="1"/>
    </xf>
    <xf numFmtId="0" fontId="23" fillId="3" borderId="13" xfId="1" applyFont="1" applyFill="1" applyBorder="1" applyAlignment="1">
      <alignment horizontal="right" vertical="center" wrapText="1"/>
    </xf>
    <xf numFmtId="0" fontId="23" fillId="3" borderId="3" xfId="1" applyFont="1" applyFill="1" applyBorder="1" applyAlignment="1">
      <alignment horizontal="right" vertical="center" wrapText="1"/>
    </xf>
    <xf numFmtId="0" fontId="13" fillId="3" borderId="13" xfId="1" applyFont="1" applyFill="1" applyBorder="1" applyAlignment="1">
      <alignment horizontal="left" vertical="center" wrapText="1" indent="2"/>
    </xf>
    <xf numFmtId="0" fontId="13" fillId="3" borderId="3" xfId="1" applyFont="1" applyFill="1" applyBorder="1" applyAlignment="1">
      <alignment horizontal="left" vertical="center" wrapText="1" indent="2"/>
    </xf>
    <xf numFmtId="0" fontId="13" fillId="3" borderId="14" xfId="1" applyFont="1" applyFill="1" applyBorder="1" applyAlignment="1">
      <alignment horizontal="left" vertical="center" wrapText="1" indent="2"/>
    </xf>
    <xf numFmtId="0" fontId="23" fillId="3" borderId="14" xfId="1" applyFont="1" applyFill="1" applyBorder="1" applyAlignment="1">
      <alignment horizontal="right" vertical="center" wrapText="1"/>
    </xf>
    <xf numFmtId="0" fontId="10" fillId="3" borderId="13" xfId="1" applyFont="1" applyFill="1" applyBorder="1" applyAlignment="1">
      <alignment horizontal="center" vertical="center" wrapText="1"/>
    </xf>
    <xf numFmtId="0" fontId="10" fillId="3" borderId="3" xfId="1" applyFont="1" applyFill="1" applyBorder="1" applyAlignment="1">
      <alignment horizontal="center" vertical="center" wrapText="1"/>
    </xf>
    <xf numFmtId="0" fontId="10" fillId="3" borderId="14" xfId="1" applyFont="1" applyFill="1" applyBorder="1" applyAlignment="1">
      <alignment horizontal="center" vertical="center" wrapText="1"/>
    </xf>
    <xf numFmtId="0" fontId="13" fillId="0" borderId="19" xfId="1" applyFont="1" applyBorder="1" applyAlignment="1">
      <alignment horizontal="center" vertical="center" wrapText="1"/>
    </xf>
    <xf numFmtId="0" fontId="13" fillId="0" borderId="15" xfId="1" applyFont="1" applyBorder="1" applyAlignment="1">
      <alignment horizontal="left" vertical="center" wrapText="1"/>
    </xf>
    <xf numFmtId="0" fontId="13" fillId="0" borderId="2" xfId="1" applyFont="1" applyBorder="1" applyAlignment="1">
      <alignment horizontal="left" vertical="center" wrapText="1"/>
    </xf>
    <xf numFmtId="0" fontId="13" fillId="0" borderId="16" xfId="1" applyFont="1" applyBorder="1" applyAlignment="1">
      <alignment horizontal="left" vertical="center" wrapText="1"/>
    </xf>
    <xf numFmtId="0" fontId="13" fillId="0" borderId="20" xfId="1" applyFont="1" applyBorder="1" applyAlignment="1">
      <alignment horizontal="center" vertical="center" wrapText="1"/>
    </xf>
    <xf numFmtId="0" fontId="13" fillId="0" borderId="17" xfId="1" applyFont="1" applyBorder="1" applyAlignment="1">
      <alignment horizontal="left" vertical="center" wrapText="1"/>
    </xf>
    <xf numFmtId="0" fontId="13" fillId="0" borderId="1" xfId="1" applyFont="1" applyBorder="1" applyAlignment="1">
      <alignment horizontal="left" vertical="center" wrapText="1"/>
    </xf>
    <xf numFmtId="0" fontId="13" fillId="0" borderId="18" xfId="1" applyFont="1" applyBorder="1" applyAlignment="1">
      <alignment horizontal="left" vertical="center" wrapText="1"/>
    </xf>
    <xf numFmtId="0" fontId="13" fillId="0" borderId="15" xfId="1" applyFont="1" applyBorder="1" applyAlignment="1" applyProtection="1">
      <alignment horizontal="center" vertical="center" wrapText="1"/>
      <protection locked="0"/>
    </xf>
    <xf numFmtId="0" fontId="13" fillId="0" borderId="2" xfId="1" applyFont="1" applyBorder="1" applyAlignment="1" applyProtection="1">
      <alignment horizontal="center" vertical="center" wrapText="1"/>
      <protection locked="0"/>
    </xf>
    <xf numFmtId="0" fontId="13" fillId="0" borderId="16" xfId="1" applyFont="1" applyBorder="1" applyAlignment="1" applyProtection="1">
      <alignment horizontal="center" vertical="center" wrapText="1"/>
      <protection locked="0"/>
    </xf>
    <xf numFmtId="0" fontId="13" fillId="0" borderId="17" xfId="1" applyFont="1" applyBorder="1" applyAlignment="1" applyProtection="1">
      <alignment horizontal="center" vertical="center" wrapText="1"/>
      <protection locked="0"/>
    </xf>
    <xf numFmtId="0" fontId="13" fillId="0" borderId="1" xfId="1" applyFont="1" applyBorder="1" applyAlignment="1" applyProtection="1">
      <alignment horizontal="center" vertical="center" wrapText="1"/>
      <protection locked="0"/>
    </xf>
    <xf numFmtId="0" fontId="13" fillId="0" borderId="18" xfId="1" applyFont="1" applyBorder="1" applyAlignment="1" applyProtection="1">
      <alignment horizontal="center" vertical="center" wrapText="1"/>
      <protection locked="0"/>
    </xf>
    <xf numFmtId="0" fontId="26" fillId="3" borderId="12" xfId="1" applyFont="1" applyFill="1" applyBorder="1" applyAlignment="1">
      <alignment horizontal="center" vertical="center" wrapText="1"/>
    </xf>
    <xf numFmtId="164" fontId="13" fillId="2" borderId="12" xfId="8" applyFont="1" applyFill="1" applyBorder="1" applyAlignment="1" applyProtection="1">
      <alignment horizontal="right" vertical="center" wrapText="1"/>
      <protection locked="0"/>
    </xf>
    <xf numFmtId="164" fontId="9" fillId="5" borderId="12" xfId="8" applyFont="1" applyFill="1" applyBorder="1" applyAlignment="1" applyProtection="1">
      <alignment horizontal="right" vertical="center" wrapText="1"/>
      <protection hidden="1"/>
    </xf>
    <xf numFmtId="164" fontId="13" fillId="5" borderId="12" xfId="8" applyFont="1" applyFill="1" applyBorder="1" applyAlignment="1" applyProtection="1">
      <alignment horizontal="right" vertical="center" wrapText="1"/>
      <protection locked="0"/>
    </xf>
    <xf numFmtId="164" fontId="13" fillId="5" borderId="12" xfId="8" applyFont="1" applyFill="1" applyBorder="1" applyAlignment="1" applyProtection="1">
      <alignment horizontal="right" vertical="center" wrapText="1"/>
      <protection hidden="1"/>
    </xf>
    <xf numFmtId="164" fontId="23" fillId="5" borderId="12" xfId="8" applyFont="1" applyFill="1" applyBorder="1" applyAlignment="1" applyProtection="1">
      <alignment horizontal="right" vertical="center" wrapText="1"/>
      <protection hidden="1"/>
    </xf>
    <xf numFmtId="4" fontId="13" fillId="3" borderId="12" xfId="2" applyNumberFormat="1" applyFont="1" applyFill="1" applyBorder="1" applyAlignment="1" applyProtection="1">
      <alignment horizontal="right" vertical="center" wrapText="1"/>
      <protection hidden="1"/>
    </xf>
    <xf numFmtId="0" fontId="41" fillId="0" borderId="0" xfId="0" applyFont="1" applyAlignment="1">
      <alignment horizontal="center"/>
    </xf>
    <xf numFmtId="0" fontId="10" fillId="3" borderId="12" xfId="0" applyFont="1" applyFill="1" applyBorder="1" applyAlignment="1">
      <alignment horizontal="center" vertical="center"/>
    </xf>
    <xf numFmtId="0" fontId="9" fillId="2" borderId="12" xfId="0" applyFont="1" applyFill="1" applyBorder="1" applyAlignment="1" applyProtection="1">
      <alignment horizontal="left" vertical="center" wrapText="1"/>
      <protection locked="0"/>
    </xf>
    <xf numFmtId="49" fontId="8" fillId="2" borderId="0" xfId="0" applyNumberFormat="1" applyFont="1" applyFill="1" applyAlignment="1">
      <alignment horizontal="left" vertical="center"/>
    </xf>
    <xf numFmtId="49" fontId="8" fillId="2" borderId="0" xfId="0" applyNumberFormat="1" applyFont="1" applyFill="1" applyAlignment="1">
      <alignment horizontal="left" vertical="center" wrapText="1"/>
    </xf>
    <xf numFmtId="9" fontId="13" fillId="5" borderId="12" xfId="2" applyFont="1" applyFill="1" applyBorder="1" applyAlignment="1" applyProtection="1">
      <alignment horizontal="right" vertical="center" wrapText="1"/>
      <protection hidden="1"/>
    </xf>
    <xf numFmtId="0" fontId="10" fillId="3" borderId="12" xfId="0" applyFont="1" applyFill="1" applyBorder="1" applyAlignment="1">
      <alignment horizontal="center" vertical="center" wrapText="1"/>
    </xf>
    <xf numFmtId="164" fontId="13" fillId="0" borderId="12" xfId="8" applyFont="1" applyFill="1" applyBorder="1" applyAlignment="1" applyProtection="1">
      <alignment horizontal="right" vertical="center" wrapText="1"/>
      <protection hidden="1"/>
    </xf>
    <xf numFmtId="0" fontId="24" fillId="2" borderId="7" xfId="0" applyFont="1" applyFill="1" applyBorder="1" applyAlignment="1">
      <alignment horizontal="center" vertical="center" wrapText="1"/>
    </xf>
    <xf numFmtId="0" fontId="26" fillId="3" borderId="13" xfId="1" applyFont="1" applyFill="1" applyBorder="1" applyAlignment="1">
      <alignment horizontal="left" vertical="center" wrapText="1"/>
    </xf>
    <xf numFmtId="164" fontId="26" fillId="5" borderId="12" xfId="8" applyFont="1" applyFill="1" applyBorder="1" applyAlignment="1" applyProtection="1">
      <alignment horizontal="right" vertical="center" wrapText="1"/>
      <protection hidden="1"/>
    </xf>
    <xf numFmtId="0" fontId="24" fillId="2" borderId="0" xfId="0" applyFont="1" applyFill="1" applyAlignment="1" applyProtection="1">
      <alignment vertical="center"/>
      <protection locked="0"/>
    </xf>
    <xf numFmtId="164" fontId="13" fillId="3" borderId="12" xfId="8" applyFont="1" applyFill="1" applyBorder="1" applyAlignment="1" applyProtection="1">
      <alignment horizontal="right" vertical="center" wrapText="1"/>
      <protection hidden="1"/>
    </xf>
    <xf numFmtId="0" fontId="10" fillId="2" borderId="3" xfId="3" applyFont="1" applyFill="1" applyBorder="1" applyAlignment="1">
      <alignment horizontal="left" vertical="center" wrapText="1"/>
    </xf>
    <xf numFmtId="0" fontId="26" fillId="3" borderId="12" xfId="1" applyFont="1" applyFill="1" applyBorder="1" applyAlignment="1">
      <alignment horizontal="center" vertical="center" wrapText="1"/>
    </xf>
    <xf numFmtId="0" fontId="26" fillId="3" borderId="13" xfId="1" applyFont="1" applyFill="1" applyBorder="1" applyAlignment="1">
      <alignment horizontal="center" vertical="center" wrapText="1"/>
    </xf>
    <xf numFmtId="0" fontId="26" fillId="3" borderId="3" xfId="1" applyFont="1" applyFill="1" applyBorder="1" applyAlignment="1">
      <alignment horizontal="center" vertical="center" wrapText="1"/>
    </xf>
    <xf numFmtId="0" fontId="26" fillId="3" borderId="14" xfId="1" applyFont="1" applyFill="1" applyBorder="1" applyAlignment="1">
      <alignment horizontal="center" vertical="center" wrapText="1"/>
    </xf>
    <xf numFmtId="0" fontId="26" fillId="2" borderId="12" xfId="1" applyFont="1" applyFill="1" applyBorder="1" applyAlignment="1">
      <alignment horizontal="center" vertical="center" wrapText="1"/>
    </xf>
    <xf numFmtId="0" fontId="26" fillId="2" borderId="13" xfId="1" applyFont="1" applyFill="1" applyBorder="1" applyAlignment="1">
      <alignment horizontal="left" vertical="center" wrapText="1"/>
    </xf>
    <xf numFmtId="0" fontId="26" fillId="2" borderId="13" xfId="1" applyFont="1" applyFill="1" applyBorder="1" applyAlignment="1">
      <alignment horizontal="center" vertical="center" wrapText="1"/>
    </xf>
    <xf numFmtId="0" fontId="26" fillId="2" borderId="3" xfId="1" applyFont="1" applyFill="1" applyBorder="1" applyAlignment="1">
      <alignment horizontal="center" vertical="center" wrapText="1"/>
    </xf>
    <xf numFmtId="0" fontId="26" fillId="2" borderId="14" xfId="1" applyFont="1" applyFill="1" applyBorder="1" applyAlignment="1">
      <alignment horizontal="center" vertical="center" wrapText="1"/>
    </xf>
    <xf numFmtId="164" fontId="26" fillId="2" borderId="12" xfId="8" applyFont="1" applyFill="1" applyBorder="1" applyAlignment="1">
      <alignment horizontal="center" vertical="center" wrapText="1"/>
    </xf>
    <xf numFmtId="0" fontId="23" fillId="3" borderId="13" xfId="1" applyFont="1" applyFill="1" applyBorder="1" applyAlignment="1">
      <alignment horizontal="center" vertical="center" wrapText="1"/>
    </xf>
    <xf numFmtId="0" fontId="23" fillId="3" borderId="3" xfId="1" applyFont="1" applyFill="1" applyBorder="1" applyAlignment="1">
      <alignment horizontal="center" vertical="center" wrapText="1"/>
    </xf>
    <xf numFmtId="0" fontId="23" fillId="3" borderId="14" xfId="1" applyFont="1" applyFill="1" applyBorder="1" applyAlignment="1">
      <alignment horizontal="center" vertical="center" wrapText="1"/>
    </xf>
    <xf numFmtId="0" fontId="26" fillId="3" borderId="13" xfId="1" applyFont="1" applyFill="1" applyBorder="1" applyAlignment="1">
      <alignment horizontal="left" vertical="center" wrapText="1"/>
    </xf>
    <xf numFmtId="0" fontId="26" fillId="3" borderId="3" xfId="1" applyFont="1" applyFill="1" applyBorder="1" applyAlignment="1">
      <alignment horizontal="left" vertical="center" wrapText="1"/>
    </xf>
    <xf numFmtId="0" fontId="26" fillId="3" borderId="14" xfId="1" applyFont="1" applyFill="1" applyBorder="1" applyAlignment="1">
      <alignment horizontal="left" vertical="center" wrapText="1"/>
    </xf>
    <xf numFmtId="0" fontId="26" fillId="3" borderId="12" xfId="1" applyFont="1" applyFill="1" applyBorder="1" applyAlignment="1">
      <alignment horizontal="left" vertical="center" wrapText="1"/>
    </xf>
    <xf numFmtId="0" fontId="26" fillId="2" borderId="12" xfId="1" applyFont="1" applyFill="1" applyBorder="1" applyAlignment="1">
      <alignment horizontal="left" vertical="center" wrapText="1"/>
    </xf>
    <xf numFmtId="164" fontId="26" fillId="2" borderId="12" xfId="8" applyFont="1" applyFill="1" applyBorder="1" applyAlignment="1">
      <alignment horizontal="center" vertical="center" wrapText="1"/>
    </xf>
  </cellXfs>
  <cellStyles count="17">
    <cellStyle name="Гиперссылка" xfId="7" builtinId="8"/>
    <cellStyle name="Обычный" xfId="0" builtinId="0"/>
    <cellStyle name="Обычный 10" xfId="10" xr:uid="{00000000-0005-0000-0000-000004000000}"/>
    <cellStyle name="Обычный 2" xfId="14" xr:uid="{00000000-0005-0000-0000-000005000000}"/>
    <cellStyle name="Обычный 2 2" xfId="16" xr:uid="{00000000-0005-0000-0000-000006000000}"/>
    <cellStyle name="Обычный 3 2 3 2 2 2 2 2 2" xfId="4" xr:uid="{00000000-0005-0000-0000-000007000000}"/>
    <cellStyle name="Обычный 3 3 2" xfId="1" xr:uid="{00000000-0005-0000-0000-000008000000}"/>
    <cellStyle name="Обычный 4 4" xfId="3" xr:uid="{00000000-0005-0000-0000-000009000000}"/>
    <cellStyle name="Обычный 7" xfId="9" xr:uid="{00000000-0005-0000-0000-00000A000000}"/>
    <cellStyle name="Обычный 7 7" xfId="6" xr:uid="{00000000-0005-0000-0000-00000B000000}"/>
    <cellStyle name="Процентный" xfId="2" builtinId="5"/>
    <cellStyle name="Процентный 2" xfId="15" xr:uid="{00000000-0005-0000-0000-00000D000000}"/>
    <cellStyle name="Финансовый" xfId="8" builtinId="3"/>
    <cellStyle name="Финансовый 2" xfId="11" xr:uid="{00000000-0005-0000-0000-00000F000000}"/>
    <cellStyle name="Финансовый 2 2" xfId="13" xr:uid="{00000000-0005-0000-0000-000010000000}"/>
    <cellStyle name="Финансовый 3" xfId="12" xr:uid="{00000000-0005-0000-0000-000011000000}"/>
    <cellStyle name="Normal 2" xfId="5" xr:uid="{00000000-0005-0000-0000-000000000000}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902B6"/>
      <color rgb="FFB4C7E7"/>
      <color rgb="FFFF9999"/>
      <color rgb="FFFF5050"/>
      <color rgb="FFFF47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aisa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B4C7E7"/>
  </sheetPr>
  <dimension ref="B1:AE96"/>
  <sheetViews>
    <sheetView view="pageBreakPreview" zoomScale="85" zoomScaleNormal="70" zoomScaleSheetLayoutView="85" workbookViewId="0">
      <selection activeCell="J76" sqref="J76:J77"/>
    </sheetView>
  </sheetViews>
  <sheetFormatPr baseColWidth="10" defaultColWidth="8.83203125" defaultRowHeight="15" outlineLevelRow="1"/>
  <cols>
    <col min="2" max="2" width="6.5" customWidth="1"/>
    <col min="3" max="3" width="8.33203125" customWidth="1"/>
    <col min="4" max="4" width="23.5" customWidth="1"/>
    <col min="5" max="5" width="19.6640625" customWidth="1"/>
    <col min="6" max="6" width="20" customWidth="1"/>
    <col min="7" max="7" width="18.6640625" customWidth="1"/>
    <col min="8" max="8" width="18.5" customWidth="1"/>
    <col min="9" max="9" width="14.6640625" customWidth="1"/>
    <col min="10" max="11" width="10.33203125" customWidth="1"/>
    <col min="12" max="14" width="4.1640625" style="14" customWidth="1"/>
    <col min="15" max="15" width="7.33203125" style="14" customWidth="1"/>
    <col min="16" max="17" width="5.6640625" customWidth="1"/>
    <col min="18" max="19" width="6.6640625" customWidth="1"/>
    <col min="20" max="20" width="7.5" customWidth="1"/>
    <col min="22" max="24" width="19.33203125" customWidth="1"/>
    <col min="25" max="25" width="14.5" customWidth="1"/>
    <col min="26" max="26" width="15.33203125" customWidth="1"/>
    <col min="27" max="27" width="14.6640625" customWidth="1"/>
    <col min="28" max="28" width="42.33203125" customWidth="1"/>
    <col min="29" max="29" width="34.5" customWidth="1"/>
    <col min="30" max="30" width="12"/>
    <col min="31" max="31" width="19.6640625" customWidth="1"/>
  </cols>
  <sheetData>
    <row r="1" spans="2:31" ht="16" thickBot="1"/>
    <row r="2" spans="2:31" ht="25">
      <c r="B2" s="49"/>
      <c r="C2" s="50"/>
      <c r="D2" s="50"/>
      <c r="E2" s="50"/>
      <c r="F2" s="50"/>
      <c r="G2" s="50"/>
      <c r="H2" s="50"/>
      <c r="I2" s="50"/>
      <c r="J2" s="50"/>
      <c r="K2" s="50"/>
      <c r="L2" s="51"/>
      <c r="M2" s="51"/>
      <c r="N2" s="51"/>
      <c r="O2" s="51"/>
      <c r="P2" s="50"/>
      <c r="Q2" s="50"/>
      <c r="R2" s="50"/>
      <c r="S2" s="50"/>
      <c r="T2" s="52"/>
      <c r="W2" s="145"/>
      <c r="X2" s="145"/>
      <c r="Y2" s="145"/>
      <c r="Z2" s="145"/>
      <c r="AA2" s="145"/>
      <c r="AB2" s="145"/>
      <c r="AC2" s="145"/>
      <c r="AD2" s="145"/>
      <c r="AE2" s="1"/>
    </row>
    <row r="3" spans="2:31" ht="18">
      <c r="B3" s="53"/>
      <c r="C3" s="159" t="s">
        <v>0</v>
      </c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54"/>
      <c r="W3" s="1"/>
      <c r="X3" s="1"/>
      <c r="Y3" s="1"/>
      <c r="Z3" s="1"/>
      <c r="AA3" s="1"/>
      <c r="AB3" s="1"/>
      <c r="AC3" s="1"/>
      <c r="AD3" s="1"/>
      <c r="AE3" s="1"/>
    </row>
    <row r="4" spans="2:31" ht="18">
      <c r="B4" s="53"/>
      <c r="C4" s="5"/>
      <c r="D4" s="5"/>
      <c r="E4" s="5"/>
      <c r="F4" s="5"/>
      <c r="G4" s="5"/>
      <c r="H4" s="5"/>
      <c r="I4" s="5"/>
      <c r="J4" s="5"/>
      <c r="K4" s="5"/>
      <c r="L4" s="15"/>
      <c r="M4" s="15"/>
      <c r="N4" s="15"/>
      <c r="O4" s="15"/>
      <c r="P4" s="5"/>
      <c r="Q4" s="5"/>
      <c r="R4" s="5"/>
      <c r="S4" s="5"/>
      <c r="T4" s="55"/>
      <c r="AB4" s="2"/>
      <c r="AC4" s="2"/>
      <c r="AD4" s="2"/>
      <c r="AE4" s="1"/>
    </row>
    <row r="5" spans="2:31" ht="31.5" customHeight="1">
      <c r="B5" s="53"/>
      <c r="C5" s="113" t="s">
        <v>1</v>
      </c>
      <c r="D5" s="114"/>
      <c r="E5" s="115"/>
      <c r="F5" s="160" t="s">
        <v>138</v>
      </c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54"/>
      <c r="AB5" s="3"/>
      <c r="AC5" s="1"/>
      <c r="AD5" s="1"/>
      <c r="AE5" s="1"/>
    </row>
    <row r="6" spans="2:31" ht="35" customHeight="1">
      <c r="B6" s="53"/>
      <c r="C6" s="116" t="s">
        <v>79</v>
      </c>
      <c r="D6" s="117"/>
      <c r="E6" s="118"/>
      <c r="F6" s="107">
        <v>44835</v>
      </c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54"/>
      <c r="AB6" s="3"/>
      <c r="AC6" s="1"/>
      <c r="AD6" s="1"/>
      <c r="AE6" s="1"/>
    </row>
    <row r="7" spans="2:31" ht="35" customHeight="1">
      <c r="B7" s="53"/>
      <c r="C7" s="116" t="s">
        <v>51</v>
      </c>
      <c r="D7" s="117"/>
      <c r="E7" s="118"/>
      <c r="F7" s="107">
        <v>47391</v>
      </c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54"/>
      <c r="AB7" s="3"/>
      <c r="AC7" s="1"/>
      <c r="AD7" s="1"/>
      <c r="AE7" s="1"/>
    </row>
    <row r="8" spans="2:31" ht="16">
      <c r="B8" s="53"/>
      <c r="C8" s="6" t="s">
        <v>75</v>
      </c>
      <c r="D8" s="5"/>
      <c r="E8" s="5"/>
      <c r="F8" s="5"/>
      <c r="G8" s="5"/>
      <c r="H8" s="5"/>
      <c r="I8" s="5"/>
      <c r="J8" s="5"/>
      <c r="K8" s="5"/>
      <c r="L8" s="15"/>
      <c r="M8" s="15"/>
      <c r="N8" s="15"/>
      <c r="O8" s="15"/>
      <c r="P8" s="5"/>
      <c r="Q8" s="5"/>
      <c r="R8" s="5"/>
      <c r="S8" s="5"/>
      <c r="T8" s="54"/>
      <c r="AB8" s="3"/>
      <c r="AC8" s="1"/>
      <c r="AD8" s="1"/>
      <c r="AE8" s="1"/>
    </row>
    <row r="9" spans="2:31" ht="16">
      <c r="B9" s="53"/>
      <c r="C9" s="6"/>
      <c r="D9" s="6"/>
      <c r="E9" s="6"/>
      <c r="F9" s="6"/>
      <c r="G9" s="6"/>
      <c r="H9" s="6"/>
      <c r="I9" s="6"/>
      <c r="J9" s="6"/>
      <c r="K9" s="6"/>
      <c r="L9" s="16"/>
      <c r="M9" s="15"/>
      <c r="N9" s="15"/>
      <c r="O9" s="15"/>
      <c r="P9" s="5"/>
      <c r="Q9" s="5"/>
      <c r="R9" s="5"/>
      <c r="S9" s="5"/>
      <c r="T9" s="54"/>
      <c r="AB9" s="3"/>
      <c r="AC9" s="1"/>
      <c r="AD9" s="1"/>
      <c r="AE9" s="1"/>
    </row>
    <row r="10" spans="2:31" ht="16">
      <c r="B10" s="53"/>
      <c r="C10" s="152" t="s">
        <v>2</v>
      </c>
      <c r="D10" s="152"/>
      <c r="E10" s="152"/>
      <c r="F10" s="154" t="s">
        <v>115</v>
      </c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6"/>
      <c r="T10" s="54"/>
      <c r="AB10" s="3"/>
      <c r="AC10" s="1"/>
      <c r="AD10" s="1"/>
      <c r="AE10" s="1"/>
    </row>
    <row r="11" spans="2:31" ht="16">
      <c r="B11" s="53"/>
      <c r="C11" s="152" t="s">
        <v>3</v>
      </c>
      <c r="D11" s="152"/>
      <c r="E11" s="152"/>
      <c r="F11" s="153" t="s">
        <v>116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54"/>
      <c r="AB11" s="3"/>
      <c r="AC11" s="1"/>
      <c r="AD11" s="1"/>
      <c r="AE11" s="1"/>
    </row>
    <row r="12" spans="2:31" ht="16">
      <c r="B12" s="53"/>
      <c r="C12" s="152" t="s">
        <v>4</v>
      </c>
      <c r="D12" s="152"/>
      <c r="E12" s="152"/>
      <c r="F12" s="153" t="s">
        <v>117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54"/>
      <c r="AB12" s="3"/>
      <c r="AC12" s="1"/>
      <c r="AD12" s="1"/>
      <c r="AE12" s="1"/>
    </row>
    <row r="13" spans="2:31" ht="16">
      <c r="B13" s="53"/>
      <c r="C13" s="152" t="s">
        <v>80</v>
      </c>
      <c r="D13" s="152"/>
      <c r="E13" s="152"/>
      <c r="F13" s="127">
        <v>42114</v>
      </c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54"/>
      <c r="AB13" s="1"/>
      <c r="AC13" s="1"/>
      <c r="AD13" s="1"/>
      <c r="AE13" s="1"/>
    </row>
    <row r="14" spans="2:31" ht="16">
      <c r="B14" s="53"/>
      <c r="C14" s="152" t="s">
        <v>5</v>
      </c>
      <c r="D14" s="152"/>
      <c r="E14" s="152"/>
      <c r="F14" s="128" t="s">
        <v>118</v>
      </c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54"/>
      <c r="AB14" s="1"/>
      <c r="AC14" s="1"/>
      <c r="AD14" s="1"/>
      <c r="AE14" s="1"/>
    </row>
    <row r="15" spans="2:31" ht="16">
      <c r="B15" s="53"/>
      <c r="C15" s="152" t="s">
        <v>6</v>
      </c>
      <c r="D15" s="152"/>
      <c r="E15" s="152"/>
      <c r="F15" s="128" t="s">
        <v>113</v>
      </c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54"/>
      <c r="AB15" s="1"/>
      <c r="AC15" s="1"/>
      <c r="AD15" s="1"/>
      <c r="AE15" s="1"/>
    </row>
    <row r="16" spans="2:31" ht="16">
      <c r="B16" s="53"/>
      <c r="C16" s="152" t="s">
        <v>7</v>
      </c>
      <c r="D16" s="152"/>
      <c r="E16" s="152"/>
      <c r="F16" s="128" t="s">
        <v>119</v>
      </c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54"/>
      <c r="AB16" s="1"/>
      <c r="AC16" s="1"/>
      <c r="AD16" s="1"/>
      <c r="AE16" s="1"/>
    </row>
    <row r="17" spans="2:31" ht="16">
      <c r="B17" s="53"/>
      <c r="C17" s="152" t="s">
        <v>8</v>
      </c>
      <c r="D17" s="152"/>
      <c r="E17" s="152"/>
      <c r="F17" s="161" t="s">
        <v>120</v>
      </c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54"/>
      <c r="W17" s="1"/>
      <c r="X17" s="1"/>
      <c r="Y17" s="1"/>
      <c r="Z17" s="1"/>
      <c r="AA17" s="1"/>
      <c r="AB17" s="1"/>
      <c r="AC17" s="1"/>
      <c r="AD17" s="1"/>
      <c r="AE17" s="1"/>
    </row>
    <row r="18" spans="2:31" ht="16">
      <c r="B18" s="53"/>
      <c r="C18" s="152" t="s">
        <v>23</v>
      </c>
      <c r="D18" s="152"/>
      <c r="E18" s="152"/>
      <c r="F18" s="153" t="s">
        <v>121</v>
      </c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54"/>
      <c r="W18" s="1"/>
      <c r="X18" s="1"/>
      <c r="Y18" s="1"/>
      <c r="Z18" s="1"/>
      <c r="AA18" s="1"/>
      <c r="AB18" s="1"/>
      <c r="AC18" s="1"/>
      <c r="AD18" s="1"/>
      <c r="AE18" s="1"/>
    </row>
    <row r="19" spans="2:31" ht="16">
      <c r="B19" s="53"/>
      <c r="C19" s="152" t="s">
        <v>24</v>
      </c>
      <c r="D19" s="152"/>
      <c r="E19" s="152"/>
      <c r="F19" s="154" t="s">
        <v>122</v>
      </c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6"/>
      <c r="T19" s="54"/>
      <c r="W19" s="1"/>
      <c r="X19" s="1"/>
      <c r="Y19" s="1"/>
      <c r="Z19" s="1"/>
      <c r="AA19" s="1"/>
      <c r="AB19" s="1"/>
      <c r="AC19" s="1"/>
      <c r="AD19" s="1"/>
      <c r="AE19" s="1"/>
    </row>
    <row r="20" spans="2:31" ht="16">
      <c r="B20" s="53"/>
      <c r="C20" s="152" t="s">
        <v>9</v>
      </c>
      <c r="D20" s="152"/>
      <c r="E20" s="152"/>
      <c r="F20" s="154" t="s">
        <v>123</v>
      </c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6"/>
      <c r="T20" s="54"/>
      <c r="W20" s="1"/>
      <c r="X20" s="1"/>
      <c r="Y20" s="1"/>
      <c r="Z20" s="1"/>
      <c r="AA20" s="1"/>
      <c r="AB20" s="1"/>
      <c r="AC20" s="1"/>
      <c r="AD20" s="1"/>
      <c r="AE20" s="1"/>
    </row>
    <row r="21" spans="2:31" ht="16">
      <c r="B21" s="53"/>
      <c r="C21" s="152" t="s">
        <v>10</v>
      </c>
      <c r="D21" s="152"/>
      <c r="E21" s="152"/>
      <c r="F21" s="153">
        <v>79499014</v>
      </c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54"/>
      <c r="W21" s="1"/>
      <c r="X21" s="1"/>
      <c r="Y21" s="1"/>
      <c r="Z21" s="1"/>
      <c r="AA21" s="1"/>
      <c r="AB21" s="1"/>
      <c r="AC21" s="1"/>
      <c r="AD21" s="1"/>
      <c r="AE21" s="1"/>
    </row>
    <row r="22" spans="2:31" ht="16">
      <c r="B22" s="53"/>
      <c r="C22" s="152" t="s">
        <v>11</v>
      </c>
      <c r="D22" s="152"/>
      <c r="E22" s="152"/>
      <c r="F22" s="153" t="s">
        <v>124</v>
      </c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54"/>
      <c r="W22" s="1"/>
      <c r="X22" s="1"/>
      <c r="Y22" s="1"/>
      <c r="Z22" s="1"/>
      <c r="AA22" s="1"/>
      <c r="AB22" s="1"/>
      <c r="AC22" s="1"/>
      <c r="AD22" s="1"/>
      <c r="AE22" s="1"/>
    </row>
    <row r="23" spans="2:31" ht="16">
      <c r="B23" s="53"/>
      <c r="C23" s="152" t="s">
        <v>12</v>
      </c>
      <c r="D23" s="152"/>
      <c r="E23" s="152"/>
      <c r="F23" s="157" t="s">
        <v>125</v>
      </c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54"/>
      <c r="W23" s="1"/>
      <c r="X23" s="1"/>
      <c r="Y23" s="1"/>
      <c r="Z23" s="1"/>
      <c r="AA23" s="1"/>
      <c r="AB23" s="1"/>
      <c r="AC23" s="1"/>
      <c r="AD23" s="1"/>
      <c r="AE23" s="1"/>
    </row>
    <row r="24" spans="2:31" ht="16">
      <c r="B24" s="53"/>
      <c r="C24" s="5"/>
      <c r="D24" s="5"/>
      <c r="E24" s="5"/>
      <c r="F24" s="5"/>
      <c r="G24" s="5"/>
      <c r="H24" s="5"/>
      <c r="I24" s="5"/>
      <c r="J24" s="5"/>
      <c r="K24" s="5"/>
      <c r="L24" s="15"/>
      <c r="M24" s="15"/>
      <c r="N24" s="15"/>
      <c r="O24" s="15"/>
      <c r="P24" s="5"/>
      <c r="Q24" s="5"/>
      <c r="R24" s="5"/>
      <c r="S24" s="5"/>
      <c r="T24" s="54"/>
      <c r="W24" s="1"/>
      <c r="X24" s="1"/>
      <c r="Y24" s="1"/>
      <c r="Z24" s="1"/>
      <c r="AA24" s="1"/>
      <c r="AB24" s="1"/>
      <c r="AC24" s="1"/>
      <c r="AD24" s="1"/>
      <c r="AE24" s="1"/>
    </row>
    <row r="25" spans="2:31" ht="16">
      <c r="B25" s="53"/>
      <c r="C25" s="44" t="s">
        <v>73</v>
      </c>
      <c r="D25" s="45"/>
      <c r="E25" s="5"/>
      <c r="F25" s="5"/>
      <c r="G25" s="5"/>
      <c r="H25" s="5"/>
      <c r="I25" s="5"/>
      <c r="J25" s="5"/>
      <c r="K25" s="5"/>
      <c r="L25" s="15"/>
      <c r="M25" s="15"/>
      <c r="N25" s="15"/>
      <c r="O25" s="15"/>
      <c r="P25" s="5"/>
      <c r="Q25" s="5"/>
      <c r="R25" s="5"/>
      <c r="S25" s="5"/>
      <c r="T25" s="54"/>
      <c r="W25" s="1"/>
      <c r="X25" s="1"/>
      <c r="Y25" s="1"/>
      <c r="Z25" s="1"/>
      <c r="AA25" s="1"/>
      <c r="AB25" s="1"/>
      <c r="AC25" s="1"/>
      <c r="AD25" s="1"/>
      <c r="AE25" s="1"/>
    </row>
    <row r="26" spans="2:31" ht="16">
      <c r="B26" s="53"/>
      <c r="C26" s="5"/>
      <c r="D26" s="5"/>
      <c r="E26" s="5"/>
      <c r="F26" s="5"/>
      <c r="G26" s="5"/>
      <c r="H26" s="5"/>
      <c r="I26" s="5"/>
      <c r="J26" s="5"/>
      <c r="K26" s="5"/>
      <c r="L26" s="15"/>
      <c r="M26" s="15"/>
      <c r="N26" s="15"/>
      <c r="O26" s="15"/>
      <c r="P26" s="5"/>
      <c r="Q26" s="5"/>
      <c r="R26" s="5"/>
      <c r="S26" s="5"/>
      <c r="T26" s="54"/>
      <c r="W26" s="1"/>
      <c r="X26" s="1"/>
      <c r="Y26" s="1"/>
      <c r="Z26" s="1"/>
      <c r="AA26" s="1"/>
      <c r="AB26" s="1"/>
      <c r="AC26" s="1"/>
      <c r="AD26" s="1"/>
      <c r="AE26" s="1"/>
    </row>
    <row r="27" spans="2:31">
      <c r="B27" s="53"/>
      <c r="C27" s="109" t="s">
        <v>13</v>
      </c>
      <c r="D27" s="109" t="s">
        <v>45</v>
      </c>
      <c r="E27" s="109"/>
      <c r="F27" s="109"/>
      <c r="G27" s="109"/>
      <c r="H27" s="109"/>
      <c r="I27" s="109" t="s">
        <v>46</v>
      </c>
      <c r="J27" s="109"/>
      <c r="K27" s="109"/>
      <c r="L27" s="109"/>
      <c r="M27" s="109"/>
      <c r="N27" s="109"/>
      <c r="O27" s="109" t="s">
        <v>14</v>
      </c>
      <c r="P27" s="109"/>
      <c r="Q27" s="109"/>
      <c r="R27" s="109"/>
      <c r="S27" s="109"/>
      <c r="T27" s="54"/>
    </row>
    <row r="28" spans="2:31">
      <c r="B28" s="53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54"/>
    </row>
    <row r="29" spans="2:31">
      <c r="B29" s="53"/>
      <c r="C29" s="109"/>
      <c r="D29" s="143">
        <v>1</v>
      </c>
      <c r="E29" s="143"/>
      <c r="F29" s="143"/>
      <c r="G29" s="143"/>
      <c r="H29" s="143"/>
      <c r="I29" s="143">
        <v>2</v>
      </c>
      <c r="J29" s="143"/>
      <c r="K29" s="143"/>
      <c r="L29" s="143"/>
      <c r="M29" s="143"/>
      <c r="N29" s="143"/>
      <c r="O29" s="143">
        <v>3</v>
      </c>
      <c r="P29" s="143"/>
      <c r="Q29" s="143"/>
      <c r="R29" s="143"/>
      <c r="S29" s="143"/>
      <c r="T29" s="54"/>
    </row>
    <row r="30" spans="2:31" ht="15" customHeight="1">
      <c r="B30" s="53"/>
      <c r="C30" s="76">
        <v>1</v>
      </c>
      <c r="D30" s="162" t="s">
        <v>126</v>
      </c>
      <c r="E30" s="163"/>
      <c r="F30" s="163"/>
      <c r="G30" s="163"/>
      <c r="H30" s="164"/>
      <c r="I30" s="165" t="s">
        <v>127</v>
      </c>
      <c r="J30" s="166"/>
      <c r="K30" s="166"/>
      <c r="L30" s="166"/>
      <c r="M30" s="166"/>
      <c r="N30" s="167"/>
      <c r="O30" s="168">
        <v>0.38</v>
      </c>
      <c r="P30" s="169"/>
      <c r="Q30" s="169"/>
      <c r="R30" s="169"/>
      <c r="S30" s="170"/>
      <c r="T30" s="54"/>
    </row>
    <row r="31" spans="2:31">
      <c r="B31" s="53"/>
      <c r="C31" s="76">
        <v>2</v>
      </c>
      <c r="D31" s="165" t="s">
        <v>128</v>
      </c>
      <c r="E31" s="166"/>
      <c r="F31" s="166"/>
      <c r="G31" s="166"/>
      <c r="H31" s="167"/>
      <c r="I31" s="165" t="s">
        <v>127</v>
      </c>
      <c r="J31" s="166"/>
      <c r="K31" s="166"/>
      <c r="L31" s="166"/>
      <c r="M31" s="166"/>
      <c r="N31" s="167"/>
      <c r="O31" s="168">
        <v>0.38</v>
      </c>
      <c r="P31" s="169"/>
      <c r="Q31" s="169"/>
      <c r="R31" s="169"/>
      <c r="S31" s="170"/>
      <c r="T31" s="54"/>
    </row>
    <row r="32" spans="2:31">
      <c r="B32" s="53"/>
      <c r="C32" s="76">
        <v>3</v>
      </c>
      <c r="D32" s="165" t="s">
        <v>129</v>
      </c>
      <c r="E32" s="166"/>
      <c r="F32" s="166"/>
      <c r="G32" s="166"/>
      <c r="H32" s="167"/>
      <c r="I32" s="165" t="s">
        <v>130</v>
      </c>
      <c r="J32" s="166"/>
      <c r="K32" s="166"/>
      <c r="L32" s="166"/>
      <c r="M32" s="166"/>
      <c r="N32" s="167"/>
      <c r="O32" s="168">
        <v>0.24</v>
      </c>
      <c r="P32" s="169"/>
      <c r="Q32" s="169"/>
      <c r="R32" s="169"/>
      <c r="S32" s="170"/>
      <c r="T32" s="54"/>
    </row>
    <row r="33" spans="2:31" hidden="1" outlineLevel="1">
      <c r="B33" s="53"/>
      <c r="C33" s="76">
        <v>4</v>
      </c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71"/>
      <c r="P33" s="171"/>
      <c r="Q33" s="171"/>
      <c r="R33" s="171"/>
      <c r="S33" s="171"/>
      <c r="T33" s="54"/>
    </row>
    <row r="34" spans="2:31" hidden="1" outlineLevel="1">
      <c r="B34" s="53"/>
      <c r="C34" s="76">
        <v>5</v>
      </c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71"/>
      <c r="P34" s="171"/>
      <c r="Q34" s="171"/>
      <c r="R34" s="171"/>
      <c r="S34" s="171"/>
      <c r="T34" s="54"/>
    </row>
    <row r="35" spans="2:31" ht="16" hidden="1" outlineLevel="1">
      <c r="B35" s="53"/>
      <c r="C35" s="76">
        <v>6</v>
      </c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71"/>
      <c r="P35" s="171"/>
      <c r="Q35" s="171"/>
      <c r="R35" s="171"/>
      <c r="S35" s="171"/>
      <c r="T35" s="54"/>
      <c r="W35" s="1"/>
      <c r="X35" s="1"/>
      <c r="Y35" s="1"/>
      <c r="Z35" s="1"/>
      <c r="AA35" s="1"/>
      <c r="AB35" s="1"/>
      <c r="AC35" s="1"/>
      <c r="AD35" s="1"/>
      <c r="AE35" s="1"/>
    </row>
    <row r="36" spans="2:31" ht="16" hidden="1" outlineLevel="1">
      <c r="B36" s="53"/>
      <c r="C36" s="76">
        <v>7</v>
      </c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71"/>
      <c r="P36" s="171"/>
      <c r="Q36" s="171"/>
      <c r="R36" s="171"/>
      <c r="S36" s="171"/>
      <c r="T36" s="54"/>
      <c r="W36" s="1"/>
      <c r="X36" s="1"/>
      <c r="AB36" s="1"/>
      <c r="AC36" s="1"/>
      <c r="AD36" s="1"/>
      <c r="AE36" s="1"/>
    </row>
    <row r="37" spans="2:31" ht="16" hidden="1" outlineLevel="1">
      <c r="B37" s="53"/>
      <c r="C37" s="76">
        <v>8</v>
      </c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71"/>
      <c r="P37" s="171"/>
      <c r="Q37" s="171"/>
      <c r="R37" s="171"/>
      <c r="S37" s="171"/>
      <c r="T37" s="54"/>
      <c r="W37" s="1"/>
      <c r="X37" s="1"/>
      <c r="AB37" s="1"/>
      <c r="AC37" s="1"/>
      <c r="AD37" s="1"/>
      <c r="AE37" s="1"/>
    </row>
    <row r="38" spans="2:31" ht="16" hidden="1" outlineLevel="1">
      <c r="B38" s="53"/>
      <c r="C38" s="76">
        <v>9</v>
      </c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71"/>
      <c r="P38" s="171"/>
      <c r="Q38" s="171"/>
      <c r="R38" s="171"/>
      <c r="S38" s="171"/>
      <c r="T38" s="54"/>
      <c r="W38" s="1"/>
      <c r="X38" s="1"/>
      <c r="AB38" s="1"/>
      <c r="AC38" s="1"/>
      <c r="AD38" s="1"/>
      <c r="AE38" s="1"/>
    </row>
    <row r="39" spans="2:31" ht="16" hidden="1" outlineLevel="1">
      <c r="B39" s="53"/>
      <c r="C39" s="76">
        <v>10</v>
      </c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71"/>
      <c r="P39" s="171"/>
      <c r="Q39" s="171"/>
      <c r="R39" s="171"/>
      <c r="S39" s="171"/>
      <c r="T39" s="54"/>
      <c r="W39" s="1"/>
      <c r="X39" s="1"/>
      <c r="AB39" s="1"/>
      <c r="AC39" s="1"/>
      <c r="AD39" s="1"/>
      <c r="AE39" s="1"/>
    </row>
    <row r="40" spans="2:31" collapsed="1">
      <c r="B40" s="53"/>
      <c r="C40" s="5"/>
      <c r="D40" s="5"/>
      <c r="E40" s="5"/>
      <c r="F40" s="5"/>
      <c r="G40" s="5"/>
      <c r="H40" s="5"/>
      <c r="I40" s="5"/>
      <c r="J40" s="5"/>
      <c r="K40" s="5"/>
      <c r="L40" s="15"/>
      <c r="M40" s="15"/>
      <c r="N40" s="15"/>
      <c r="O40" s="15"/>
      <c r="P40" s="5"/>
      <c r="Q40" s="5"/>
      <c r="R40" s="5"/>
      <c r="S40" s="5"/>
      <c r="T40" s="54"/>
    </row>
    <row r="41" spans="2:31">
      <c r="B41" s="53"/>
      <c r="C41" s="44" t="s">
        <v>81</v>
      </c>
      <c r="D41" s="45"/>
      <c r="E41" s="45"/>
      <c r="F41" s="5"/>
      <c r="G41" s="5"/>
      <c r="H41" s="5"/>
      <c r="I41" s="5"/>
      <c r="J41" s="5"/>
      <c r="K41" s="5"/>
      <c r="L41" s="15"/>
      <c r="M41" s="15"/>
      <c r="N41" s="15"/>
      <c r="O41" s="15"/>
      <c r="P41" s="5"/>
      <c r="Q41" s="5"/>
      <c r="R41" s="5"/>
      <c r="S41" s="5"/>
      <c r="T41" s="54"/>
    </row>
    <row r="42" spans="2:31">
      <c r="B42" s="53"/>
      <c r="C42" s="6"/>
      <c r="D42" s="5"/>
      <c r="E42" s="5"/>
      <c r="F42" s="5"/>
      <c r="G42" s="5"/>
      <c r="H42" s="5"/>
      <c r="I42" s="5"/>
      <c r="J42" s="5"/>
      <c r="K42" s="46"/>
      <c r="L42" s="46"/>
      <c r="M42" s="46"/>
      <c r="N42" s="46"/>
      <c r="O42" s="46"/>
      <c r="P42" s="46"/>
      <c r="Q42" s="46"/>
      <c r="R42" s="46"/>
      <c r="S42" s="46"/>
      <c r="T42" s="54"/>
    </row>
    <row r="43" spans="2:31">
      <c r="B43" s="53"/>
      <c r="C43" s="109" t="s">
        <v>13</v>
      </c>
      <c r="D43" s="109" t="s">
        <v>15</v>
      </c>
      <c r="E43" s="109"/>
      <c r="F43" s="109"/>
      <c r="G43" s="109"/>
      <c r="H43" s="109"/>
      <c r="I43" s="109" t="s">
        <v>16</v>
      </c>
      <c r="J43" s="109"/>
      <c r="K43" s="109"/>
      <c r="L43" s="109"/>
      <c r="M43" s="109"/>
      <c r="N43" s="109"/>
      <c r="O43" s="46"/>
      <c r="P43" s="46"/>
      <c r="Q43" s="46"/>
      <c r="R43" s="46"/>
      <c r="S43" s="46"/>
      <c r="T43" s="54"/>
    </row>
    <row r="44" spans="2:31" ht="39.5" customHeight="1">
      <c r="B44" s="53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46"/>
      <c r="P44" s="46"/>
      <c r="Q44" s="46"/>
      <c r="R44" s="46"/>
      <c r="S44" s="46"/>
      <c r="T44" s="54"/>
    </row>
    <row r="45" spans="2:31">
      <c r="B45" s="53"/>
      <c r="C45" s="109"/>
      <c r="D45" s="143">
        <v>1</v>
      </c>
      <c r="E45" s="143"/>
      <c r="F45" s="143"/>
      <c r="G45" s="143"/>
      <c r="H45" s="143"/>
      <c r="I45" s="143">
        <v>2</v>
      </c>
      <c r="J45" s="143"/>
      <c r="K45" s="143"/>
      <c r="L45" s="143"/>
      <c r="M45" s="143"/>
      <c r="N45" s="143"/>
      <c r="O45" s="46"/>
      <c r="P45" s="46"/>
      <c r="Q45" s="46"/>
      <c r="R45" s="46"/>
      <c r="S45" s="46"/>
      <c r="T45" s="54"/>
    </row>
    <row r="46" spans="2:31">
      <c r="B46" s="53"/>
      <c r="C46" s="76">
        <v>1</v>
      </c>
      <c r="D46" s="141" t="s">
        <v>126</v>
      </c>
      <c r="E46" s="141"/>
      <c r="F46" s="141"/>
      <c r="G46" s="141"/>
      <c r="H46" s="141"/>
      <c r="I46" s="141" t="s">
        <v>114</v>
      </c>
      <c r="J46" s="141"/>
      <c r="K46" s="141"/>
      <c r="L46" s="141"/>
      <c r="M46" s="141"/>
      <c r="N46" s="141"/>
      <c r="O46" s="46"/>
      <c r="P46" s="46"/>
      <c r="Q46" s="46"/>
      <c r="R46" s="46"/>
      <c r="S46" s="46"/>
      <c r="T46" s="54"/>
    </row>
    <row r="47" spans="2:31">
      <c r="B47" s="53"/>
      <c r="C47" s="76">
        <v>2</v>
      </c>
      <c r="D47" s="141" t="s">
        <v>131</v>
      </c>
      <c r="E47" s="141"/>
      <c r="F47" s="141"/>
      <c r="G47" s="141"/>
      <c r="H47" s="141"/>
      <c r="I47" s="141" t="s">
        <v>133</v>
      </c>
      <c r="J47" s="141"/>
      <c r="K47" s="141"/>
      <c r="L47" s="141"/>
      <c r="M47" s="141"/>
      <c r="N47" s="141"/>
      <c r="O47" s="46"/>
      <c r="P47" s="46"/>
      <c r="Q47" s="46"/>
      <c r="R47" s="46"/>
      <c r="S47" s="46"/>
      <c r="T47" s="54"/>
    </row>
    <row r="48" spans="2:31">
      <c r="B48" s="53"/>
      <c r="C48" s="76">
        <v>3</v>
      </c>
      <c r="D48" s="141" t="s">
        <v>132</v>
      </c>
      <c r="E48" s="141"/>
      <c r="F48" s="141"/>
      <c r="G48" s="141"/>
      <c r="H48" s="141"/>
      <c r="I48" s="141" t="s">
        <v>134</v>
      </c>
      <c r="J48" s="141"/>
      <c r="K48" s="141"/>
      <c r="L48" s="141"/>
      <c r="M48" s="141"/>
      <c r="N48" s="141"/>
      <c r="O48" s="46"/>
      <c r="P48" s="46"/>
      <c r="Q48" s="46"/>
      <c r="R48" s="46"/>
      <c r="S48" s="46"/>
      <c r="T48" s="54"/>
    </row>
    <row r="49" spans="2:24" hidden="1" outlineLevel="1">
      <c r="B49" s="53"/>
      <c r="C49" s="76">
        <v>4</v>
      </c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46"/>
      <c r="P49" s="46"/>
      <c r="Q49" s="46"/>
      <c r="R49" s="46"/>
      <c r="S49" s="46"/>
      <c r="T49" s="54"/>
    </row>
    <row r="50" spans="2:24" hidden="1" outlineLevel="1">
      <c r="B50" s="53"/>
      <c r="C50" s="76">
        <v>5</v>
      </c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46"/>
      <c r="P50" s="46"/>
      <c r="Q50" s="46"/>
      <c r="R50" s="46"/>
      <c r="S50" s="46"/>
      <c r="T50" s="54"/>
    </row>
    <row r="51" spans="2:24" hidden="1" outlineLevel="1">
      <c r="B51" s="53"/>
      <c r="C51" s="76">
        <v>6</v>
      </c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46"/>
      <c r="P51" s="46"/>
      <c r="Q51" s="46"/>
      <c r="R51" s="46"/>
      <c r="S51" s="46"/>
      <c r="T51" s="54"/>
    </row>
    <row r="52" spans="2:24" hidden="1" outlineLevel="1">
      <c r="B52" s="53"/>
      <c r="C52" s="76">
        <v>7</v>
      </c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46"/>
      <c r="P52" s="46"/>
      <c r="Q52" s="46"/>
      <c r="R52" s="46"/>
      <c r="S52" s="46"/>
      <c r="T52" s="54"/>
    </row>
    <row r="53" spans="2:24" hidden="1" outlineLevel="1">
      <c r="B53" s="53"/>
      <c r="C53" s="76">
        <v>8</v>
      </c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46"/>
      <c r="P53" s="46"/>
      <c r="Q53" s="46"/>
      <c r="R53" s="46"/>
      <c r="S53" s="46"/>
      <c r="T53" s="54"/>
    </row>
    <row r="54" spans="2:24" hidden="1" outlineLevel="1">
      <c r="B54" s="53"/>
      <c r="C54" s="76">
        <v>9</v>
      </c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46"/>
      <c r="P54" s="46"/>
      <c r="Q54" s="46"/>
      <c r="R54" s="46"/>
      <c r="S54" s="46"/>
      <c r="T54" s="54"/>
    </row>
    <row r="55" spans="2:24" hidden="1" outlineLevel="1">
      <c r="B55" s="53"/>
      <c r="C55" s="76">
        <v>10</v>
      </c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46"/>
      <c r="P55" s="46"/>
      <c r="Q55" s="46"/>
      <c r="R55" s="46"/>
      <c r="S55" s="46"/>
      <c r="T55" s="54"/>
    </row>
    <row r="56" spans="2:24" collapsed="1">
      <c r="B56" s="53"/>
      <c r="C56" s="7"/>
      <c r="D56" s="5"/>
      <c r="E56" s="5"/>
      <c r="F56" s="5"/>
      <c r="G56" s="5"/>
      <c r="H56" s="5"/>
      <c r="I56" s="5"/>
      <c r="J56" s="5"/>
      <c r="K56" s="46"/>
      <c r="L56" s="46"/>
      <c r="M56" s="46"/>
      <c r="N56" s="46"/>
      <c r="O56" s="46"/>
      <c r="P56" s="46"/>
      <c r="Q56" s="46"/>
      <c r="R56" s="46"/>
      <c r="S56" s="46"/>
      <c r="T56" s="54"/>
    </row>
    <row r="57" spans="2:24" ht="25.25" customHeight="1">
      <c r="B57" s="53"/>
      <c r="C57" s="142" t="s">
        <v>106</v>
      </c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54"/>
    </row>
    <row r="58" spans="2:24" ht="15" customHeight="1">
      <c r="B58" s="53"/>
      <c r="C58" s="125" t="s">
        <v>96</v>
      </c>
      <c r="D58" s="125"/>
      <c r="E58" s="125"/>
      <c r="F58" s="125"/>
      <c r="G58" s="21"/>
      <c r="H58" s="21"/>
      <c r="I58" s="19"/>
      <c r="J58" s="19"/>
      <c r="K58" s="19"/>
      <c r="L58" s="20"/>
      <c r="M58" s="20"/>
      <c r="N58" s="20"/>
      <c r="O58" s="20"/>
      <c r="P58" s="19"/>
      <c r="Q58" s="19"/>
      <c r="R58" s="19"/>
      <c r="S58" s="19"/>
      <c r="T58" s="54"/>
    </row>
    <row r="59" spans="2:24" s="4" customFormat="1" ht="32" customHeight="1">
      <c r="B59" s="56"/>
      <c r="C59" s="109" t="s">
        <v>13</v>
      </c>
      <c r="D59" s="109" t="s">
        <v>82</v>
      </c>
      <c r="E59" s="109" t="s">
        <v>25</v>
      </c>
      <c r="F59" s="126" t="s">
        <v>139</v>
      </c>
      <c r="G59" s="126"/>
      <c r="H59" s="12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57"/>
    </row>
    <row r="60" spans="2:24" ht="32" customHeight="1">
      <c r="B60" s="53"/>
      <c r="C60" s="109"/>
      <c r="D60" s="109"/>
      <c r="E60" s="109"/>
      <c r="F60" s="80">
        <v>2021</v>
      </c>
      <c r="G60" s="80">
        <v>2020</v>
      </c>
      <c r="H60" s="80">
        <v>2019</v>
      </c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54"/>
      <c r="V60" s="4"/>
      <c r="W60" s="4"/>
      <c r="X60" s="4"/>
    </row>
    <row r="61" spans="2:24" ht="16" customHeight="1">
      <c r="B61" s="53"/>
      <c r="C61" s="79">
        <v>1</v>
      </c>
      <c r="D61" s="77" t="s">
        <v>83</v>
      </c>
      <c r="E61" s="78">
        <v>2110</v>
      </c>
      <c r="F61" s="101"/>
      <c r="G61" s="92">
        <v>407616000</v>
      </c>
      <c r="H61" s="92">
        <v>410077000</v>
      </c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54"/>
      <c r="V61" s="4"/>
      <c r="W61" s="4"/>
      <c r="X61" s="4"/>
    </row>
    <row r="62" spans="2:24" ht="16" customHeight="1">
      <c r="B62" s="53"/>
      <c r="C62" s="76">
        <v>2</v>
      </c>
      <c r="D62" s="77" t="s">
        <v>84</v>
      </c>
      <c r="E62" s="78">
        <v>2400</v>
      </c>
      <c r="F62" s="101"/>
      <c r="G62" s="92">
        <v>-51197000</v>
      </c>
      <c r="H62" s="92">
        <v>9781000</v>
      </c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54"/>
      <c r="V62" s="4"/>
      <c r="W62" s="4"/>
      <c r="X62" s="4"/>
    </row>
    <row r="63" spans="2:24" ht="27.75" customHeight="1">
      <c r="B63" s="53"/>
      <c r="C63" s="76">
        <v>3</v>
      </c>
      <c r="D63" s="77" t="s">
        <v>85</v>
      </c>
      <c r="E63" s="78">
        <v>1400</v>
      </c>
      <c r="F63" s="101"/>
      <c r="G63" s="92">
        <v>8738000</v>
      </c>
      <c r="H63" s="92">
        <v>237000</v>
      </c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54"/>
      <c r="V63" s="4"/>
      <c r="W63" s="4"/>
      <c r="X63" s="4"/>
    </row>
    <row r="64" spans="2:24" ht="27.75" customHeight="1">
      <c r="B64" s="53"/>
      <c r="C64" s="76">
        <v>4</v>
      </c>
      <c r="D64" s="77" t="s">
        <v>86</v>
      </c>
      <c r="E64" s="78">
        <v>1500</v>
      </c>
      <c r="F64" s="101"/>
      <c r="G64" s="92">
        <v>184620000</v>
      </c>
      <c r="H64" s="92">
        <v>211824000</v>
      </c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54"/>
      <c r="V64" s="4"/>
      <c r="W64" s="4"/>
      <c r="X64" s="4"/>
    </row>
    <row r="65" spans="2:24" ht="16" customHeight="1">
      <c r="B65" s="53"/>
      <c r="C65" s="76">
        <v>5</v>
      </c>
      <c r="D65" s="77" t="s">
        <v>87</v>
      </c>
      <c r="E65" s="78">
        <v>1300</v>
      </c>
      <c r="F65" s="101"/>
      <c r="G65" s="92">
        <v>81697000</v>
      </c>
      <c r="H65" s="92">
        <v>132894000</v>
      </c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54"/>
      <c r="V65" s="4"/>
      <c r="W65" s="4"/>
      <c r="X65" s="4"/>
    </row>
    <row r="66" spans="2:24" ht="16" customHeight="1">
      <c r="B66" s="53"/>
      <c r="C66" s="76">
        <v>6</v>
      </c>
      <c r="D66" s="77" t="s">
        <v>88</v>
      </c>
      <c r="E66" s="78">
        <v>1200</v>
      </c>
      <c r="F66" s="101"/>
      <c r="G66" s="92">
        <v>222184000</v>
      </c>
      <c r="H66" s="92">
        <v>322383000</v>
      </c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54"/>
      <c r="V66" s="4"/>
      <c r="W66" s="4"/>
      <c r="X66" s="4"/>
    </row>
    <row r="67" spans="2:24" ht="16" customHeight="1">
      <c r="B67" s="53"/>
      <c r="C67" s="76">
        <v>7</v>
      </c>
      <c r="D67" s="77" t="s">
        <v>89</v>
      </c>
      <c r="E67" s="78">
        <v>1100</v>
      </c>
      <c r="F67" s="101"/>
      <c r="G67" s="92">
        <v>52870000</v>
      </c>
      <c r="H67" s="92">
        <v>22572000</v>
      </c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54"/>
      <c r="V67" s="4"/>
      <c r="W67" s="4"/>
      <c r="X67" s="4"/>
    </row>
    <row r="68" spans="2:24" ht="16" customHeight="1">
      <c r="B68" s="53"/>
      <c r="C68" s="76">
        <v>8</v>
      </c>
      <c r="D68" s="77" t="s">
        <v>27</v>
      </c>
      <c r="E68" s="78">
        <v>3600</v>
      </c>
      <c r="F68" s="101"/>
      <c r="G68" s="92">
        <v>81697000</v>
      </c>
      <c r="H68" s="92">
        <v>132894000</v>
      </c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54"/>
      <c r="V68" s="4"/>
      <c r="W68" s="4"/>
      <c r="X68" s="4"/>
    </row>
    <row r="69" spans="2:24" ht="16" customHeight="1">
      <c r="B69" s="75"/>
      <c r="C69" s="124" t="s">
        <v>97</v>
      </c>
      <c r="D69" s="124"/>
      <c r="E69" s="124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5"/>
      <c r="V69" s="4"/>
      <c r="W69" s="4"/>
      <c r="X69" s="4"/>
    </row>
    <row r="70" spans="2:24" s="4" customFormat="1" ht="51" customHeight="1">
      <c r="B70" s="56"/>
      <c r="C70" s="79" t="s">
        <v>13</v>
      </c>
      <c r="D70" s="113" t="s">
        <v>111</v>
      </c>
      <c r="E70" s="115"/>
      <c r="F70" s="80" t="s">
        <v>92</v>
      </c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57"/>
    </row>
    <row r="71" spans="2:24" ht="38" customHeight="1">
      <c r="B71" s="53"/>
      <c r="C71" s="76">
        <v>1</v>
      </c>
      <c r="D71" s="119" t="s">
        <v>90</v>
      </c>
      <c r="E71" s="120"/>
      <c r="F71" s="89" t="e">
        <f>'Общая информация'!#REF!</f>
        <v>#REF!</v>
      </c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54"/>
    </row>
    <row r="72" spans="2:24" ht="30" customHeight="1">
      <c r="B72" s="53"/>
      <c r="C72" s="76">
        <v>2</v>
      </c>
      <c r="D72" s="119" t="s">
        <v>91</v>
      </c>
      <c r="E72" s="120"/>
      <c r="F72" s="89">
        <f>'Общая информация'!$AC$14</f>
        <v>0</v>
      </c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54"/>
    </row>
    <row r="73" spans="2:24" ht="39.75" customHeight="1">
      <c r="B73" s="53"/>
      <c r="C73" s="76">
        <v>3</v>
      </c>
      <c r="D73" s="119" t="s">
        <v>102</v>
      </c>
      <c r="E73" s="120"/>
      <c r="F73" s="89" t="e">
        <f>'Общая информация'!#REF!</f>
        <v>#REF!</v>
      </c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54"/>
    </row>
    <row r="74" spans="2:24" ht="15.5" customHeight="1">
      <c r="B74" s="53"/>
      <c r="C74" s="148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54"/>
    </row>
    <row r="75" spans="2:24" ht="18.5" customHeight="1">
      <c r="B75" s="53"/>
      <c r="C75" s="151" t="s">
        <v>110</v>
      </c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54"/>
    </row>
    <row r="76" spans="2:24" ht="29.25" customHeight="1">
      <c r="B76" s="53"/>
      <c r="C76" s="149" t="s">
        <v>13</v>
      </c>
      <c r="D76" s="113" t="s">
        <v>17</v>
      </c>
      <c r="E76" s="115"/>
      <c r="F76" s="109" t="s">
        <v>139</v>
      </c>
      <c r="G76" s="109"/>
      <c r="H76" s="109"/>
      <c r="I76" s="109" t="s">
        <v>99</v>
      </c>
      <c r="J76" s="109" t="s">
        <v>101</v>
      </c>
      <c r="K76" s="74"/>
      <c r="L76" s="74"/>
      <c r="M76" s="74"/>
      <c r="N76" s="74"/>
      <c r="O76" s="74"/>
      <c r="P76" s="74"/>
      <c r="Q76" s="74"/>
      <c r="R76" s="74"/>
      <c r="S76" s="74"/>
      <c r="T76" s="54"/>
    </row>
    <row r="77" spans="2:24" ht="29.25" customHeight="1">
      <c r="B77" s="53"/>
      <c r="C77" s="150"/>
      <c r="D77" s="146"/>
      <c r="E77" s="147"/>
      <c r="F77" s="79">
        <v>2020</v>
      </c>
      <c r="G77" s="79">
        <v>2019</v>
      </c>
      <c r="H77" s="79">
        <v>2018</v>
      </c>
      <c r="I77" s="109"/>
      <c r="J77" s="109"/>
      <c r="K77" s="74"/>
      <c r="L77" s="74"/>
      <c r="M77" s="74"/>
      <c r="N77" s="74"/>
      <c r="O77" s="74"/>
      <c r="P77" s="74"/>
      <c r="Q77" s="74"/>
      <c r="R77" s="74"/>
      <c r="S77" s="74"/>
      <c r="T77" s="54"/>
    </row>
    <row r="78" spans="2:24" ht="33.75" customHeight="1">
      <c r="B78" s="53"/>
      <c r="C78" s="79">
        <v>1</v>
      </c>
      <c r="D78" s="121" t="s">
        <v>93</v>
      </c>
      <c r="E78" s="122"/>
      <c r="F78" s="81" t="e">
        <f>(F63+F64)/(F66+F67)</f>
        <v>#DIV/0!</v>
      </c>
      <c r="G78" s="81">
        <f>(G63+G64)/(G66+G67)</f>
        <v>0.7</v>
      </c>
      <c r="H78" s="81">
        <f>(H63+H64)/(H66+H67)</f>
        <v>0.6</v>
      </c>
      <c r="I78" s="82" t="e">
        <f>IF(F78&gt;0.7,0,IF(F78&lt;=0.5,2,1))</f>
        <v>#DIV/0!</v>
      </c>
      <c r="J78" s="83">
        <v>0.1</v>
      </c>
      <c r="K78" s="74"/>
      <c r="L78" s="74"/>
      <c r="M78" s="74"/>
      <c r="N78" s="74"/>
      <c r="O78" s="74"/>
      <c r="P78" s="74"/>
      <c r="Q78" s="74"/>
      <c r="R78" s="74"/>
      <c r="S78" s="74"/>
      <c r="T78" s="54"/>
    </row>
    <row r="79" spans="2:24" ht="33.75" customHeight="1">
      <c r="B79" s="53"/>
      <c r="C79" s="79">
        <v>2</v>
      </c>
      <c r="D79" s="121" t="s">
        <v>26</v>
      </c>
      <c r="E79" s="122"/>
      <c r="F79" s="81" t="e">
        <f>F66/F64</f>
        <v>#DIV/0!</v>
      </c>
      <c r="G79" s="81">
        <f>G66/G64</f>
        <v>1.2</v>
      </c>
      <c r="H79" s="81">
        <f>H66/H64</f>
        <v>1.5</v>
      </c>
      <c r="I79" s="82" t="e">
        <f>IF(F79&lt;=1,0,IF(F79&gt;2.5,1,2))</f>
        <v>#DIV/0!</v>
      </c>
      <c r="J79" s="83">
        <v>0.1</v>
      </c>
      <c r="K79" s="74"/>
      <c r="L79" s="74"/>
      <c r="M79" s="74"/>
      <c r="N79" s="74"/>
      <c r="O79" s="74"/>
      <c r="P79" s="74"/>
      <c r="Q79" s="74"/>
      <c r="R79" s="74"/>
      <c r="S79" s="74"/>
      <c r="T79" s="54"/>
    </row>
    <row r="80" spans="2:24" ht="33.75" customHeight="1">
      <c r="B80" s="53"/>
      <c r="C80" s="79">
        <v>3</v>
      </c>
      <c r="D80" s="121" t="s">
        <v>27</v>
      </c>
      <c r="E80" s="122"/>
      <c r="F80" s="81">
        <f>F68</f>
        <v>0</v>
      </c>
      <c r="G80" s="81">
        <f>G68</f>
        <v>81697000</v>
      </c>
      <c r="H80" s="81">
        <f>H68</f>
        <v>132894000</v>
      </c>
      <c r="I80" s="82">
        <f>IF(F80&gt;0,2,0)</f>
        <v>0</v>
      </c>
      <c r="J80" s="83">
        <v>0.1</v>
      </c>
      <c r="K80" s="74"/>
      <c r="L80" s="74"/>
      <c r="M80" s="74"/>
      <c r="N80" s="74"/>
      <c r="O80" s="74"/>
      <c r="P80" s="74"/>
      <c r="Q80" s="74"/>
      <c r="R80" s="74"/>
      <c r="S80" s="74"/>
      <c r="T80" s="54"/>
    </row>
    <row r="81" spans="2:20" ht="39" customHeight="1">
      <c r="B81" s="53"/>
      <c r="C81" s="79">
        <v>4</v>
      </c>
      <c r="D81" s="121" t="s">
        <v>94</v>
      </c>
      <c r="E81" s="122"/>
      <c r="F81" s="123">
        <f>SQRT(F61/H61)-1</f>
        <v>-1</v>
      </c>
      <c r="G81" s="123"/>
      <c r="H81" s="123"/>
      <c r="I81" s="82">
        <f>IF(F81&lt;=0,0,IF(F81&gt;0.039,2,1))</f>
        <v>0</v>
      </c>
      <c r="J81" s="83">
        <v>0.15</v>
      </c>
      <c r="K81" s="74"/>
      <c r="L81" s="74"/>
      <c r="M81" s="74"/>
      <c r="N81" s="74"/>
      <c r="O81" s="74"/>
      <c r="P81" s="74"/>
      <c r="Q81" s="74"/>
      <c r="R81" s="74"/>
      <c r="S81" s="74"/>
      <c r="T81" s="54"/>
    </row>
    <row r="82" spans="2:20" ht="33.75" customHeight="1">
      <c r="B82" s="53"/>
      <c r="C82" s="79">
        <v>5</v>
      </c>
      <c r="D82" s="121" t="s">
        <v>95</v>
      </c>
      <c r="E82" s="122"/>
      <c r="F82" s="84" t="e">
        <f>F62/F61</f>
        <v>#DIV/0!</v>
      </c>
      <c r="G82" s="84">
        <f>G62/G61</f>
        <v>-0.126</v>
      </c>
      <c r="H82" s="84">
        <f>H62/H61</f>
        <v>2.4E-2</v>
      </c>
      <c r="I82" s="82" t="e">
        <f>IF(F82&lt;=0,0,IF(F82&gt;0.05,2,1))</f>
        <v>#DIV/0!</v>
      </c>
      <c r="J82" s="83">
        <v>0.15</v>
      </c>
      <c r="K82" s="74"/>
      <c r="L82" s="74"/>
      <c r="M82" s="74"/>
      <c r="N82" s="74"/>
      <c r="O82" s="74"/>
      <c r="P82" s="74"/>
      <c r="Q82" s="74"/>
      <c r="R82" s="74"/>
      <c r="S82" s="74"/>
      <c r="T82" s="54"/>
    </row>
    <row r="83" spans="2:20" ht="53.25" customHeight="1">
      <c r="B83" s="53"/>
      <c r="C83" s="79">
        <v>6</v>
      </c>
      <c r="D83" s="121" t="s">
        <v>98</v>
      </c>
      <c r="E83" s="122"/>
      <c r="F83" s="108" t="e">
        <f>F73/AVERAGE(F61:H61)</f>
        <v>#REF!</v>
      </c>
      <c r="G83" s="108"/>
      <c r="H83" s="108"/>
      <c r="I83" s="82" t="e">
        <f>IF(F83&gt;8,0,IF(F83&lt;=3,2,1))</f>
        <v>#REF!</v>
      </c>
      <c r="J83" s="83">
        <v>0.25</v>
      </c>
      <c r="K83" s="74"/>
      <c r="L83" s="74"/>
      <c r="M83" s="74"/>
      <c r="N83" s="74"/>
      <c r="O83" s="74"/>
      <c r="P83" s="74"/>
      <c r="Q83" s="74"/>
      <c r="R83" s="74"/>
      <c r="S83" s="74"/>
      <c r="T83" s="54"/>
    </row>
    <row r="84" spans="2:20" ht="39" customHeight="1">
      <c r="B84" s="53"/>
      <c r="C84" s="76">
        <v>7</v>
      </c>
      <c r="D84" s="144" t="s">
        <v>112</v>
      </c>
      <c r="E84" s="144"/>
      <c r="F84" s="108" t="e">
        <f>F72/(F66+F67)</f>
        <v>#DIV/0!</v>
      </c>
      <c r="G84" s="108"/>
      <c r="H84" s="108"/>
      <c r="I84" s="82" t="e">
        <f>IF(F84&gt;0.7,0,IF(F84&lt;=0.3,2,1))</f>
        <v>#DIV/0!</v>
      </c>
      <c r="J84" s="83">
        <v>0.15</v>
      </c>
      <c r="K84" s="74"/>
      <c r="L84" s="74"/>
      <c r="M84" s="74"/>
      <c r="N84" s="74"/>
      <c r="O84" s="74"/>
      <c r="P84" s="74"/>
      <c r="Q84" s="74"/>
      <c r="R84" s="74"/>
      <c r="S84" s="74"/>
      <c r="T84" s="54"/>
    </row>
    <row r="85" spans="2:20" ht="39" customHeight="1">
      <c r="B85" s="53"/>
      <c r="C85" s="76">
        <v>8</v>
      </c>
      <c r="D85" s="144" t="s">
        <v>100</v>
      </c>
      <c r="E85" s="144"/>
      <c r="F85" s="110" t="e">
        <f>SUMPRODUCT(I78:I84,J78:J84)*50</f>
        <v>#DIV/0!</v>
      </c>
      <c r="G85" s="111"/>
      <c r="H85" s="111"/>
      <c r="I85" s="111"/>
      <c r="J85" s="112"/>
      <c r="K85" s="74"/>
      <c r="L85" s="74"/>
      <c r="M85" s="74"/>
      <c r="N85" s="74"/>
      <c r="O85" s="74"/>
      <c r="P85" s="74"/>
      <c r="Q85" s="74"/>
      <c r="R85" s="74"/>
      <c r="S85" s="74"/>
      <c r="T85" s="54"/>
    </row>
    <row r="86" spans="2:20" ht="18.5" customHeight="1">
      <c r="B86" s="53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54"/>
    </row>
    <row r="87" spans="2:20" ht="18.5" customHeight="1">
      <c r="B87" s="53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54"/>
    </row>
    <row r="88" spans="2:20">
      <c r="B88" s="132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4"/>
    </row>
    <row r="89" spans="2:20">
      <c r="B89" s="132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4"/>
    </row>
    <row r="90" spans="2:20" ht="26.5" customHeight="1">
      <c r="B90" s="135"/>
      <c r="C90" s="137" t="s">
        <v>18</v>
      </c>
      <c r="D90" s="137"/>
      <c r="E90" s="139" t="s">
        <v>135</v>
      </c>
      <c r="F90" s="139"/>
      <c r="G90" s="139"/>
      <c r="H90" s="139"/>
      <c r="I90" s="8"/>
      <c r="J90" s="129" t="s">
        <v>114</v>
      </c>
      <c r="K90" s="129"/>
      <c r="L90" s="129"/>
      <c r="M90" s="129"/>
      <c r="N90" s="129"/>
      <c r="O90" s="9"/>
      <c r="P90" s="129" t="s">
        <v>137</v>
      </c>
      <c r="Q90" s="129"/>
      <c r="R90" s="129"/>
      <c r="S90" s="47"/>
      <c r="T90" s="54"/>
    </row>
    <row r="91" spans="2:20">
      <c r="B91" s="135"/>
      <c r="C91" s="15"/>
      <c r="D91" s="28"/>
      <c r="E91" s="140" t="s">
        <v>19</v>
      </c>
      <c r="F91" s="140"/>
      <c r="G91" s="140"/>
      <c r="H91" s="140"/>
      <c r="I91" s="30"/>
      <c r="J91" s="131" t="s">
        <v>20</v>
      </c>
      <c r="K91" s="131"/>
      <c r="L91" s="131"/>
      <c r="M91" s="131"/>
      <c r="N91" s="131"/>
      <c r="O91" s="10"/>
      <c r="P91" s="130" t="s">
        <v>21</v>
      </c>
      <c r="Q91" s="130"/>
      <c r="R91" s="130"/>
      <c r="S91" s="47"/>
      <c r="T91" s="54"/>
    </row>
    <row r="92" spans="2:20">
      <c r="B92" s="135"/>
      <c r="C92" s="138" t="s">
        <v>22</v>
      </c>
      <c r="D92" s="138"/>
      <c r="E92" s="139" t="s">
        <v>136</v>
      </c>
      <c r="F92" s="139"/>
      <c r="G92" s="139"/>
      <c r="H92" s="139"/>
      <c r="I92" s="8"/>
      <c r="K92" s="97" t="s">
        <v>134</v>
      </c>
      <c r="L92" s="90"/>
      <c r="M92" s="90"/>
      <c r="N92" s="90"/>
      <c r="O92" s="8"/>
      <c r="P92" s="129" t="s">
        <v>137</v>
      </c>
      <c r="Q92" s="129"/>
      <c r="R92" s="129"/>
      <c r="S92" s="47"/>
      <c r="T92" s="54"/>
    </row>
    <row r="93" spans="2:20">
      <c r="B93" s="135"/>
      <c r="C93" s="5"/>
      <c r="D93" s="11"/>
      <c r="E93" s="131" t="s">
        <v>19</v>
      </c>
      <c r="F93" s="131"/>
      <c r="G93" s="131"/>
      <c r="H93" s="131"/>
      <c r="I93" s="30"/>
      <c r="J93" s="131" t="s">
        <v>20</v>
      </c>
      <c r="K93" s="131"/>
      <c r="L93" s="131"/>
      <c r="M93" s="131"/>
      <c r="N93" s="131"/>
      <c r="O93" s="10"/>
      <c r="P93" s="131" t="s">
        <v>21</v>
      </c>
      <c r="Q93" s="131"/>
      <c r="R93" s="131"/>
      <c r="S93" s="47"/>
      <c r="T93" s="54"/>
    </row>
    <row r="94" spans="2:20" ht="16">
      <c r="B94" s="135"/>
      <c r="C94" s="5"/>
      <c r="D94" s="12"/>
      <c r="E94" s="12"/>
      <c r="F94" s="12"/>
      <c r="G94" s="12"/>
      <c r="H94" s="12"/>
      <c r="I94" s="12"/>
      <c r="J94" s="12"/>
      <c r="K94" s="13"/>
      <c r="L94" s="17"/>
      <c r="M94" s="18"/>
      <c r="N94" s="18"/>
      <c r="O94" s="18"/>
      <c r="P94" s="12"/>
      <c r="Q94" s="12"/>
      <c r="R94" s="13"/>
      <c r="S94" s="12"/>
      <c r="T94" s="54"/>
    </row>
    <row r="95" spans="2:20">
      <c r="B95" s="135"/>
      <c r="C95" s="18" t="s">
        <v>74</v>
      </c>
      <c r="D95" s="29"/>
      <c r="E95" s="29"/>
      <c r="F95" s="48"/>
      <c r="G95" s="29"/>
      <c r="I95" s="47"/>
      <c r="J95" s="47" t="s">
        <v>76</v>
      </c>
      <c r="K95" s="12"/>
      <c r="L95" s="18"/>
      <c r="M95" s="18"/>
      <c r="N95" s="18"/>
      <c r="O95" s="18"/>
      <c r="P95" s="12"/>
      <c r="Q95" s="5"/>
      <c r="R95" s="5"/>
      <c r="S95" s="5"/>
      <c r="T95" s="54"/>
    </row>
    <row r="96" spans="2:20" ht="16" thickBot="1">
      <c r="B96" s="136"/>
      <c r="C96" s="58"/>
      <c r="D96" s="58"/>
      <c r="E96" s="58"/>
      <c r="F96" s="58"/>
      <c r="G96" s="58"/>
      <c r="H96" s="58"/>
      <c r="I96" s="58"/>
      <c r="J96" s="58"/>
      <c r="K96" s="58"/>
      <c r="L96" s="59"/>
      <c r="M96" s="59"/>
      <c r="N96" s="59"/>
      <c r="O96" s="59"/>
      <c r="P96" s="58"/>
      <c r="Q96" s="58"/>
      <c r="R96" s="58"/>
      <c r="S96" s="58"/>
      <c r="T96" s="60"/>
    </row>
  </sheetData>
  <sheetProtection formatCells="0" formatColumns="0" formatRows="0" insertColumns="0" insertRows="0"/>
  <mergeCells count="143">
    <mergeCell ref="O31:S31"/>
    <mergeCell ref="O39:S39"/>
    <mergeCell ref="O38:S38"/>
    <mergeCell ref="D39:H39"/>
    <mergeCell ref="I39:N39"/>
    <mergeCell ref="D37:H37"/>
    <mergeCell ref="I37:N37"/>
    <mergeCell ref="O37:S37"/>
    <mergeCell ref="D32:H32"/>
    <mergeCell ref="I32:N32"/>
    <mergeCell ref="D36:H36"/>
    <mergeCell ref="I36:N36"/>
    <mergeCell ref="O36:S36"/>
    <mergeCell ref="D38:H38"/>
    <mergeCell ref="I38:N38"/>
    <mergeCell ref="O34:S34"/>
    <mergeCell ref="D35:H35"/>
    <mergeCell ref="I35:N35"/>
    <mergeCell ref="O35:S35"/>
    <mergeCell ref="O32:S32"/>
    <mergeCell ref="D33:H33"/>
    <mergeCell ref="I33:N33"/>
    <mergeCell ref="O33:S33"/>
    <mergeCell ref="D34:H34"/>
    <mergeCell ref="I34:N34"/>
    <mergeCell ref="C3:S3"/>
    <mergeCell ref="F5:S5"/>
    <mergeCell ref="C10:E10"/>
    <mergeCell ref="C11:E11"/>
    <mergeCell ref="C12:E12"/>
    <mergeCell ref="C13:E13"/>
    <mergeCell ref="C16:E16"/>
    <mergeCell ref="C17:E17"/>
    <mergeCell ref="F17:S17"/>
    <mergeCell ref="C18:E18"/>
    <mergeCell ref="C19:E19"/>
    <mergeCell ref="F10:S10"/>
    <mergeCell ref="F11:S11"/>
    <mergeCell ref="F12:S12"/>
    <mergeCell ref="C14:E14"/>
    <mergeCell ref="C15:E15"/>
    <mergeCell ref="D30:H30"/>
    <mergeCell ref="I30:N30"/>
    <mergeCell ref="O30:S30"/>
    <mergeCell ref="D31:H31"/>
    <mergeCell ref="I31:N31"/>
    <mergeCell ref="O27:S28"/>
    <mergeCell ref="D29:H29"/>
    <mergeCell ref="I29:N29"/>
    <mergeCell ref="O29:S29"/>
    <mergeCell ref="C27:C29"/>
    <mergeCell ref="C23:E23"/>
    <mergeCell ref="F18:S18"/>
    <mergeCell ref="F19:S19"/>
    <mergeCell ref="C20:E20"/>
    <mergeCell ref="C21:E21"/>
    <mergeCell ref="C22:E22"/>
    <mergeCell ref="F20:S20"/>
    <mergeCell ref="F21:S21"/>
    <mergeCell ref="F22:S22"/>
    <mergeCell ref="F23:S23"/>
    <mergeCell ref="W2:AD2"/>
    <mergeCell ref="D54:H54"/>
    <mergeCell ref="D55:H55"/>
    <mergeCell ref="D52:H52"/>
    <mergeCell ref="D50:H50"/>
    <mergeCell ref="D53:H53"/>
    <mergeCell ref="D46:H46"/>
    <mergeCell ref="D76:E77"/>
    <mergeCell ref="D82:E82"/>
    <mergeCell ref="D81:E81"/>
    <mergeCell ref="D80:E80"/>
    <mergeCell ref="C74:S74"/>
    <mergeCell ref="C76:C77"/>
    <mergeCell ref="C75:S75"/>
    <mergeCell ref="C59:C60"/>
    <mergeCell ref="D59:D60"/>
    <mergeCell ref="E59:E60"/>
    <mergeCell ref="D48:H48"/>
    <mergeCell ref="D51:H51"/>
    <mergeCell ref="D47:H47"/>
    <mergeCell ref="C43:C45"/>
    <mergeCell ref="D45:H45"/>
    <mergeCell ref="D27:H28"/>
    <mergeCell ref="I27:N28"/>
    <mergeCell ref="I48:N48"/>
    <mergeCell ref="I49:N49"/>
    <mergeCell ref="I50:N50"/>
    <mergeCell ref="I51:N51"/>
    <mergeCell ref="I52:N52"/>
    <mergeCell ref="I53:N53"/>
    <mergeCell ref="I54:N54"/>
    <mergeCell ref="I55:N55"/>
    <mergeCell ref="D85:E85"/>
    <mergeCell ref="D84:E84"/>
    <mergeCell ref="F15:S15"/>
    <mergeCell ref="F16:S16"/>
    <mergeCell ref="P90:R90"/>
    <mergeCell ref="P91:R91"/>
    <mergeCell ref="P93:R93"/>
    <mergeCell ref="P92:R92"/>
    <mergeCell ref="B88:T89"/>
    <mergeCell ref="B90:B96"/>
    <mergeCell ref="C90:D90"/>
    <mergeCell ref="C92:D92"/>
    <mergeCell ref="E90:H90"/>
    <mergeCell ref="E91:H91"/>
    <mergeCell ref="E93:H93"/>
    <mergeCell ref="E92:H92"/>
    <mergeCell ref="J90:N90"/>
    <mergeCell ref="J91:N91"/>
    <mergeCell ref="J93:N93"/>
    <mergeCell ref="D43:H44"/>
    <mergeCell ref="D49:H49"/>
    <mergeCell ref="C57:S57"/>
    <mergeCell ref="I43:N44"/>
    <mergeCell ref="I45:N45"/>
    <mergeCell ref="I46:N46"/>
    <mergeCell ref="I47:N47"/>
    <mergeCell ref="F6:S6"/>
    <mergeCell ref="F7:S7"/>
    <mergeCell ref="F84:H84"/>
    <mergeCell ref="I76:I77"/>
    <mergeCell ref="J76:J77"/>
    <mergeCell ref="F85:J85"/>
    <mergeCell ref="C5:E5"/>
    <mergeCell ref="C6:E6"/>
    <mergeCell ref="C7:E7"/>
    <mergeCell ref="D71:E71"/>
    <mergeCell ref="D72:E72"/>
    <mergeCell ref="D73:E73"/>
    <mergeCell ref="F76:H76"/>
    <mergeCell ref="D78:E78"/>
    <mergeCell ref="D79:E79"/>
    <mergeCell ref="D83:E83"/>
    <mergeCell ref="F81:H81"/>
    <mergeCell ref="F83:H83"/>
    <mergeCell ref="C69:E69"/>
    <mergeCell ref="C58:F58"/>
    <mergeCell ref="F59:H59"/>
    <mergeCell ref="D70:E70"/>
    <mergeCell ref="F13:S13"/>
    <mergeCell ref="F14:S14"/>
  </mergeCells>
  <conditionalFormatting sqref="F85">
    <cfRule type="cellIs" dxfId="25" priority="1" operator="lessThan">
      <formula>50</formula>
    </cfRule>
    <cfRule type="cellIs" dxfId="24" priority="2" operator="greaterThanOrEqual">
      <formula>50</formula>
    </cfRule>
  </conditionalFormatting>
  <hyperlinks>
    <hyperlink ref="F17" r:id="rId1" xr:uid="{00000000-0004-0000-0100-000000000000}"/>
  </hyperlinks>
  <pageMargins left="0.25" right="0.25" top="0.75" bottom="0.75" header="0.3" footer="0.3"/>
  <pageSetup paperSize="8" orientation="landscape" r:id="rId2"/>
  <rowBreaks count="1" manualBreakCount="1">
    <brk id="56" min="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1">
    <tabColor rgb="FFFF9999"/>
    <pageSetUpPr fitToPage="1"/>
  </sheetPr>
  <dimension ref="A3:AK96"/>
  <sheetViews>
    <sheetView tabSelected="1" zoomScale="70" zoomScaleNormal="70" zoomScaleSheetLayoutView="70" workbookViewId="0">
      <selection activeCell="L18" sqref="L18:AB18"/>
    </sheetView>
  </sheetViews>
  <sheetFormatPr baseColWidth="10" defaultColWidth="8.83203125" defaultRowHeight="12"/>
  <cols>
    <col min="1" max="1" width="5" style="22" customWidth="1"/>
    <col min="2" max="2" width="4.1640625" style="22" customWidth="1"/>
    <col min="3" max="3" width="8.5" style="22" customWidth="1"/>
    <col min="4" max="4" width="18.6640625" style="22" customWidth="1"/>
    <col min="5" max="5" width="16.1640625" style="22" customWidth="1"/>
    <col min="6" max="6" width="17.5" style="22" customWidth="1"/>
    <col min="7" max="7" width="15.6640625" style="22" customWidth="1"/>
    <col min="8" max="8" width="18.6640625" style="22" customWidth="1"/>
    <col min="9" max="10" width="16.1640625" style="22" customWidth="1"/>
    <col min="11" max="22" width="15.5" style="22" customWidth="1"/>
    <col min="23" max="23" width="15.5" style="66" customWidth="1"/>
    <col min="24" max="29" width="15.5" style="22" customWidth="1"/>
    <col min="30" max="30" width="3.1640625" style="22" customWidth="1"/>
    <col min="31" max="16384" width="8.83203125" style="22"/>
  </cols>
  <sheetData>
    <row r="3" spans="2:37" ht="13" thickBot="1"/>
    <row r="4" spans="2:37"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67"/>
      <c r="X4" s="32"/>
      <c r="Y4" s="32"/>
      <c r="Z4" s="32"/>
      <c r="AA4" s="32"/>
      <c r="AB4" s="32"/>
      <c r="AC4" s="32"/>
      <c r="AD4" s="91"/>
    </row>
    <row r="5" spans="2:37" ht="29" customHeight="1">
      <c r="B5" s="33"/>
      <c r="C5" s="222" t="s">
        <v>188</v>
      </c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</row>
    <row r="6" spans="2:37">
      <c r="B6" s="33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K6" s="22">
        <f>3/10</f>
        <v>0.3</v>
      </c>
    </row>
    <row r="7" spans="2:37" ht="14">
      <c r="B7" s="34"/>
      <c r="C7" s="218"/>
      <c r="D7" s="218"/>
      <c r="E7" s="218"/>
      <c r="F7" s="218"/>
      <c r="G7" s="218"/>
      <c r="H7" s="29"/>
      <c r="I7" s="29"/>
      <c r="J7" s="29"/>
      <c r="K7" s="29"/>
      <c r="L7" s="29"/>
      <c r="M7" s="29"/>
      <c r="N7" s="23"/>
      <c r="O7" s="187"/>
      <c r="P7" s="187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F7" s="22" t="s">
        <v>187</v>
      </c>
      <c r="AK7" s="22">
        <f>2/10</f>
        <v>0.2</v>
      </c>
    </row>
    <row r="8" spans="2:37" ht="39" customHeight="1">
      <c r="B8" s="34"/>
      <c r="C8" s="219" t="s">
        <v>1</v>
      </c>
      <c r="D8" s="219"/>
      <c r="E8" s="219"/>
      <c r="F8" s="220"/>
      <c r="G8" s="220"/>
      <c r="H8" s="220"/>
      <c r="I8" s="220"/>
      <c r="J8" s="220"/>
      <c r="K8" s="220"/>
      <c r="L8" s="220"/>
      <c r="M8" s="220"/>
      <c r="N8" s="23"/>
      <c r="O8" s="187"/>
      <c r="P8" s="187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</row>
    <row r="9" spans="2:37" ht="21" customHeight="1">
      <c r="B9" s="33"/>
      <c r="C9" s="43" t="s">
        <v>77</v>
      </c>
      <c r="D9" s="26"/>
      <c r="E9" s="7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7"/>
      <c r="AD9" s="91"/>
    </row>
    <row r="10" spans="2:37" ht="28" customHeight="1">
      <c r="B10" s="35"/>
      <c r="C10" s="175" t="s">
        <v>171</v>
      </c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82"/>
      <c r="S10" s="182"/>
      <c r="T10" s="182"/>
      <c r="U10" s="182"/>
      <c r="V10" s="25"/>
      <c r="W10" s="68"/>
      <c r="X10" s="68"/>
      <c r="Y10" s="68"/>
      <c r="Z10" s="183"/>
      <c r="AA10" s="183"/>
      <c r="AB10" s="183"/>
      <c r="AC10" s="183"/>
      <c r="AD10" s="91"/>
    </row>
    <row r="11" spans="2:37" ht="30.75" customHeight="1">
      <c r="B11" s="36"/>
      <c r="C11" s="179" t="s">
        <v>13</v>
      </c>
      <c r="D11" s="179" t="s">
        <v>52</v>
      </c>
      <c r="E11" s="179"/>
      <c r="F11" s="179"/>
      <c r="G11" s="179"/>
      <c r="H11" s="179"/>
      <c r="I11" s="179"/>
      <c r="J11" s="179"/>
      <c r="K11" s="61" t="s">
        <v>28</v>
      </c>
      <c r="L11" s="73">
        <v>45291</v>
      </c>
      <c r="M11" s="73">
        <v>45473</v>
      </c>
      <c r="N11" s="73">
        <v>45657</v>
      </c>
      <c r="O11" s="73">
        <v>45838</v>
      </c>
      <c r="P11" s="73">
        <v>46022</v>
      </c>
      <c r="Q11" s="73">
        <v>46203</v>
      </c>
      <c r="R11" s="73">
        <v>46387</v>
      </c>
      <c r="S11" s="73">
        <v>46568</v>
      </c>
      <c r="T11" s="73">
        <v>46752</v>
      </c>
      <c r="U11" s="73">
        <v>46934</v>
      </c>
      <c r="V11" s="73">
        <v>47118</v>
      </c>
      <c r="W11" s="73">
        <v>47299</v>
      </c>
      <c r="X11" s="73">
        <v>47483</v>
      </c>
      <c r="Y11" s="73">
        <v>47664</v>
      </c>
      <c r="Z11" s="73">
        <v>47848</v>
      </c>
      <c r="AA11" s="73">
        <v>48029</v>
      </c>
      <c r="AB11" s="73">
        <v>48213</v>
      </c>
      <c r="AC11" s="70" t="s">
        <v>29</v>
      </c>
      <c r="AD11" s="91"/>
    </row>
    <row r="12" spans="2:37">
      <c r="B12" s="36"/>
      <c r="C12" s="179"/>
      <c r="D12" s="179">
        <v>1</v>
      </c>
      <c r="E12" s="179"/>
      <c r="F12" s="179"/>
      <c r="G12" s="179"/>
      <c r="H12" s="179"/>
      <c r="I12" s="179"/>
      <c r="J12" s="179"/>
      <c r="K12" s="62">
        <v>2</v>
      </c>
      <c r="L12" s="72">
        <v>3</v>
      </c>
      <c r="M12" s="62">
        <v>4</v>
      </c>
      <c r="N12" s="72">
        <v>5</v>
      </c>
      <c r="O12" s="62">
        <v>6</v>
      </c>
      <c r="P12" s="72">
        <v>7</v>
      </c>
      <c r="Q12" s="62">
        <v>8</v>
      </c>
      <c r="R12" s="72">
        <v>9</v>
      </c>
      <c r="S12" s="62">
        <v>10</v>
      </c>
      <c r="T12" s="72">
        <v>11</v>
      </c>
      <c r="U12" s="62">
        <v>12</v>
      </c>
      <c r="V12" s="72">
        <v>13</v>
      </c>
      <c r="W12" s="62">
        <v>14</v>
      </c>
      <c r="X12" s="72">
        <v>15</v>
      </c>
      <c r="Y12" s="62">
        <v>16</v>
      </c>
      <c r="Z12" s="72">
        <v>17</v>
      </c>
      <c r="AA12" s="62">
        <v>18</v>
      </c>
      <c r="AB12" s="72">
        <v>19</v>
      </c>
      <c r="AC12" s="62">
        <v>20</v>
      </c>
      <c r="AD12" s="91"/>
    </row>
    <row r="13" spans="2:37" ht="23" customHeight="1">
      <c r="B13" s="36"/>
      <c r="C13" s="62">
        <v>1</v>
      </c>
      <c r="D13" s="176" t="s">
        <v>185</v>
      </c>
      <c r="E13" s="177"/>
      <c r="F13" s="177"/>
      <c r="G13" s="177"/>
      <c r="H13" s="177"/>
      <c r="I13" s="177"/>
      <c r="J13" s="178"/>
      <c r="K13" s="86" t="s">
        <v>78</v>
      </c>
      <c r="L13" s="216">
        <f>L14+L15</f>
        <v>0</v>
      </c>
      <c r="M13" s="216">
        <f t="shared" ref="M13:AC13" si="0">M14+M15</f>
        <v>0</v>
      </c>
      <c r="N13" s="216">
        <f t="shared" si="0"/>
        <v>0</v>
      </c>
      <c r="O13" s="216">
        <f t="shared" si="0"/>
        <v>0</v>
      </c>
      <c r="P13" s="216">
        <f t="shared" si="0"/>
        <v>0</v>
      </c>
      <c r="Q13" s="216">
        <f t="shared" si="0"/>
        <v>0</v>
      </c>
      <c r="R13" s="216">
        <f t="shared" si="0"/>
        <v>0</v>
      </c>
      <c r="S13" s="216">
        <f t="shared" si="0"/>
        <v>0</v>
      </c>
      <c r="T13" s="216">
        <f t="shared" si="0"/>
        <v>0</v>
      </c>
      <c r="U13" s="216">
        <f t="shared" si="0"/>
        <v>0</v>
      </c>
      <c r="V13" s="216">
        <f t="shared" si="0"/>
        <v>0</v>
      </c>
      <c r="W13" s="216">
        <f t="shared" si="0"/>
        <v>0</v>
      </c>
      <c r="X13" s="216">
        <f t="shared" si="0"/>
        <v>0</v>
      </c>
      <c r="Y13" s="216">
        <f t="shared" si="0"/>
        <v>0</v>
      </c>
      <c r="Z13" s="216">
        <f t="shared" si="0"/>
        <v>0</v>
      </c>
      <c r="AA13" s="216">
        <f t="shared" si="0"/>
        <v>0</v>
      </c>
      <c r="AB13" s="216">
        <f t="shared" si="0"/>
        <v>0</v>
      </c>
      <c r="AC13" s="216">
        <f t="shared" si="0"/>
        <v>0</v>
      </c>
      <c r="AD13" s="91"/>
    </row>
    <row r="14" spans="2:37" ht="23" customHeight="1">
      <c r="B14" s="36"/>
      <c r="C14" s="63">
        <v>2</v>
      </c>
      <c r="D14" s="172" t="s">
        <v>183</v>
      </c>
      <c r="E14" s="172"/>
      <c r="F14" s="172"/>
      <c r="G14" s="172"/>
      <c r="H14" s="172"/>
      <c r="I14" s="172"/>
      <c r="J14" s="172"/>
      <c r="K14" s="63" t="s">
        <v>78</v>
      </c>
      <c r="L14" s="215">
        <f>L41</f>
        <v>0</v>
      </c>
      <c r="M14" s="215">
        <f t="shared" ref="M14:AC14" si="1">M41</f>
        <v>0</v>
      </c>
      <c r="N14" s="215">
        <f t="shared" si="1"/>
        <v>0</v>
      </c>
      <c r="O14" s="215">
        <f t="shared" si="1"/>
        <v>0</v>
      </c>
      <c r="P14" s="215">
        <f t="shared" si="1"/>
        <v>0</v>
      </c>
      <c r="Q14" s="215">
        <f t="shared" si="1"/>
        <v>0</v>
      </c>
      <c r="R14" s="215">
        <f t="shared" si="1"/>
        <v>0</v>
      </c>
      <c r="S14" s="215">
        <f t="shared" si="1"/>
        <v>0</v>
      </c>
      <c r="T14" s="215">
        <f t="shared" si="1"/>
        <v>0</v>
      </c>
      <c r="U14" s="215">
        <f t="shared" si="1"/>
        <v>0</v>
      </c>
      <c r="V14" s="215">
        <f t="shared" si="1"/>
        <v>0</v>
      </c>
      <c r="W14" s="215">
        <f t="shared" si="1"/>
        <v>0</v>
      </c>
      <c r="X14" s="215">
        <f t="shared" si="1"/>
        <v>0</v>
      </c>
      <c r="Y14" s="215">
        <f t="shared" si="1"/>
        <v>0</v>
      </c>
      <c r="Z14" s="215">
        <f t="shared" si="1"/>
        <v>0</v>
      </c>
      <c r="AA14" s="215">
        <f t="shared" si="1"/>
        <v>0</v>
      </c>
      <c r="AB14" s="215">
        <f t="shared" si="1"/>
        <v>0</v>
      </c>
      <c r="AC14" s="215">
        <f t="shared" si="1"/>
        <v>0</v>
      </c>
      <c r="AD14" s="91"/>
    </row>
    <row r="15" spans="2:37" ht="23" customHeight="1">
      <c r="B15" s="36"/>
      <c r="C15" s="64" t="s">
        <v>30</v>
      </c>
      <c r="D15" s="172" t="s">
        <v>184</v>
      </c>
      <c r="E15" s="172"/>
      <c r="F15" s="172"/>
      <c r="G15" s="172"/>
      <c r="H15" s="172"/>
      <c r="I15" s="172"/>
      <c r="J15" s="172"/>
      <c r="K15" s="63" t="s">
        <v>78</v>
      </c>
      <c r="L15" s="215">
        <f>L74</f>
        <v>0</v>
      </c>
      <c r="M15" s="215">
        <f t="shared" ref="M15:AC15" si="2">M74</f>
        <v>0</v>
      </c>
      <c r="N15" s="215">
        <f t="shared" si="2"/>
        <v>0</v>
      </c>
      <c r="O15" s="215">
        <f t="shared" si="2"/>
        <v>0</v>
      </c>
      <c r="P15" s="215">
        <f t="shared" si="2"/>
        <v>0</v>
      </c>
      <c r="Q15" s="215">
        <f t="shared" si="2"/>
        <v>0</v>
      </c>
      <c r="R15" s="215">
        <f t="shared" si="2"/>
        <v>0</v>
      </c>
      <c r="S15" s="215">
        <f t="shared" si="2"/>
        <v>0</v>
      </c>
      <c r="T15" s="215">
        <f t="shared" si="2"/>
        <v>0</v>
      </c>
      <c r="U15" s="215">
        <f t="shared" si="2"/>
        <v>0</v>
      </c>
      <c r="V15" s="215">
        <f t="shared" si="2"/>
        <v>0</v>
      </c>
      <c r="W15" s="215">
        <f t="shared" si="2"/>
        <v>0</v>
      </c>
      <c r="X15" s="215">
        <f t="shared" si="2"/>
        <v>0</v>
      </c>
      <c r="Y15" s="215">
        <f t="shared" si="2"/>
        <v>0</v>
      </c>
      <c r="Z15" s="215">
        <f t="shared" si="2"/>
        <v>0</v>
      </c>
      <c r="AA15" s="215">
        <f t="shared" si="2"/>
        <v>0</v>
      </c>
      <c r="AB15" s="215">
        <f t="shared" si="2"/>
        <v>0</v>
      </c>
      <c r="AC15" s="215">
        <f t="shared" si="2"/>
        <v>0</v>
      </c>
      <c r="AD15" s="91"/>
    </row>
    <row r="16" spans="2:37" ht="23" customHeight="1">
      <c r="B16" s="36"/>
      <c r="C16" s="64" t="s">
        <v>232</v>
      </c>
      <c r="D16" s="172" t="s">
        <v>231</v>
      </c>
      <c r="E16" s="172"/>
      <c r="F16" s="172"/>
      <c r="G16" s="172"/>
      <c r="H16" s="172"/>
      <c r="I16" s="172"/>
      <c r="J16" s="172"/>
      <c r="K16" s="63" t="s">
        <v>78</v>
      </c>
      <c r="L16" s="215">
        <f>L57</f>
        <v>0</v>
      </c>
      <c r="M16" s="215">
        <f t="shared" ref="M16:AC16" si="3">M57</f>
        <v>0</v>
      </c>
      <c r="N16" s="215">
        <f t="shared" si="3"/>
        <v>0</v>
      </c>
      <c r="O16" s="215">
        <f t="shared" si="3"/>
        <v>0</v>
      </c>
      <c r="P16" s="215">
        <f t="shared" si="3"/>
        <v>0</v>
      </c>
      <c r="Q16" s="215">
        <f t="shared" si="3"/>
        <v>0</v>
      </c>
      <c r="R16" s="215">
        <f t="shared" si="3"/>
        <v>0</v>
      </c>
      <c r="S16" s="215">
        <f t="shared" si="3"/>
        <v>0</v>
      </c>
      <c r="T16" s="215">
        <f t="shared" si="3"/>
        <v>0</v>
      </c>
      <c r="U16" s="215">
        <f t="shared" si="3"/>
        <v>0</v>
      </c>
      <c r="V16" s="215">
        <f t="shared" si="3"/>
        <v>0</v>
      </c>
      <c r="W16" s="215">
        <f t="shared" si="3"/>
        <v>0</v>
      </c>
      <c r="X16" s="215">
        <f t="shared" si="3"/>
        <v>0</v>
      </c>
      <c r="Y16" s="215">
        <f t="shared" si="3"/>
        <v>0</v>
      </c>
      <c r="Z16" s="215">
        <f t="shared" si="3"/>
        <v>0</v>
      </c>
      <c r="AA16" s="215">
        <f t="shared" si="3"/>
        <v>0</v>
      </c>
      <c r="AB16" s="215">
        <f t="shared" si="3"/>
        <v>0</v>
      </c>
      <c r="AC16" s="215">
        <f t="shared" si="3"/>
        <v>0</v>
      </c>
      <c r="AD16" s="91"/>
    </row>
    <row r="17" spans="1:30" ht="36.75" customHeight="1">
      <c r="B17" s="36"/>
      <c r="C17" s="63">
        <v>5</v>
      </c>
      <c r="D17" s="172" t="s">
        <v>186</v>
      </c>
      <c r="E17" s="172"/>
      <c r="F17" s="172"/>
      <c r="G17" s="172"/>
      <c r="H17" s="172"/>
      <c r="I17" s="172"/>
      <c r="J17" s="172"/>
      <c r="K17" s="63" t="s">
        <v>34</v>
      </c>
      <c r="L17" s="223" t="str">
        <f>IFERROR(L15/L14,"бюджетные средства не привлекаются")</f>
        <v>бюджетные средства не привлекаются</v>
      </c>
      <c r="M17" s="223" t="str">
        <f t="shared" ref="M17:AB17" si="4">IFERROR(M15/M14,"бюджетные средства не привлекаются")</f>
        <v>бюджетные средства не привлекаются</v>
      </c>
      <c r="N17" s="223" t="str">
        <f t="shared" si="4"/>
        <v>бюджетные средства не привлекаются</v>
      </c>
      <c r="O17" s="223" t="str">
        <f t="shared" si="4"/>
        <v>бюджетные средства не привлекаются</v>
      </c>
      <c r="P17" s="223" t="str">
        <f t="shared" si="4"/>
        <v>бюджетные средства не привлекаются</v>
      </c>
      <c r="Q17" s="223" t="str">
        <f t="shared" si="4"/>
        <v>бюджетные средства не привлекаются</v>
      </c>
      <c r="R17" s="223" t="str">
        <f t="shared" si="4"/>
        <v>бюджетные средства не привлекаются</v>
      </c>
      <c r="S17" s="223" t="str">
        <f t="shared" si="4"/>
        <v>бюджетные средства не привлекаются</v>
      </c>
      <c r="T17" s="223" t="str">
        <f t="shared" si="4"/>
        <v>бюджетные средства не привлекаются</v>
      </c>
      <c r="U17" s="223" t="str">
        <f t="shared" si="4"/>
        <v>бюджетные средства не привлекаются</v>
      </c>
      <c r="V17" s="223" t="str">
        <f t="shared" si="4"/>
        <v>бюджетные средства не привлекаются</v>
      </c>
      <c r="W17" s="223" t="str">
        <f t="shared" si="4"/>
        <v>бюджетные средства не привлекаются</v>
      </c>
      <c r="X17" s="223" t="str">
        <f t="shared" si="4"/>
        <v>бюджетные средства не привлекаются</v>
      </c>
      <c r="Y17" s="223" t="str">
        <f t="shared" si="4"/>
        <v>бюджетные средства не привлекаются</v>
      </c>
      <c r="Z17" s="223" t="str">
        <f t="shared" si="4"/>
        <v>бюджетные средства не привлекаются</v>
      </c>
      <c r="AA17" s="223" t="str">
        <f t="shared" si="4"/>
        <v>бюджетные средства не привлекаются</v>
      </c>
      <c r="AB17" s="223" t="str">
        <f t="shared" si="4"/>
        <v>бюджетные средства не привлекаются</v>
      </c>
      <c r="AC17" s="217"/>
      <c r="AD17" s="91"/>
    </row>
    <row r="18" spans="1:30" ht="36.75" customHeight="1">
      <c r="B18" s="36"/>
      <c r="C18" s="63">
        <v>6</v>
      </c>
      <c r="D18" s="172" t="s">
        <v>105</v>
      </c>
      <c r="E18" s="172"/>
      <c r="F18" s="172"/>
      <c r="G18" s="172"/>
      <c r="H18" s="172"/>
      <c r="I18" s="172"/>
      <c r="J18" s="172"/>
      <c r="K18" s="63" t="s">
        <v>34</v>
      </c>
      <c r="L18" s="223" t="str">
        <f>IFERROR(L16/L14,"бюджетные средства не привлекаются")</f>
        <v>бюджетные средства не привлекаются</v>
      </c>
      <c r="M18" s="223" t="str">
        <f t="shared" ref="M18:AB18" si="5">IFERROR(M16/M14,"бюджетные средства не привлекаются")</f>
        <v>бюджетные средства не привлекаются</v>
      </c>
      <c r="N18" s="223" t="str">
        <f t="shared" si="5"/>
        <v>бюджетные средства не привлекаются</v>
      </c>
      <c r="O18" s="223" t="str">
        <f t="shared" si="5"/>
        <v>бюджетные средства не привлекаются</v>
      </c>
      <c r="P18" s="223" t="str">
        <f t="shared" si="5"/>
        <v>бюджетные средства не привлекаются</v>
      </c>
      <c r="Q18" s="223" t="str">
        <f t="shared" si="5"/>
        <v>бюджетные средства не привлекаются</v>
      </c>
      <c r="R18" s="223" t="str">
        <f t="shared" si="5"/>
        <v>бюджетные средства не привлекаются</v>
      </c>
      <c r="S18" s="223" t="str">
        <f t="shared" si="5"/>
        <v>бюджетные средства не привлекаются</v>
      </c>
      <c r="T18" s="223" t="str">
        <f t="shared" si="5"/>
        <v>бюджетные средства не привлекаются</v>
      </c>
      <c r="U18" s="223" t="str">
        <f t="shared" si="5"/>
        <v>бюджетные средства не привлекаются</v>
      </c>
      <c r="V18" s="223" t="str">
        <f t="shared" si="5"/>
        <v>бюджетные средства не привлекаются</v>
      </c>
      <c r="W18" s="223" t="str">
        <f t="shared" si="5"/>
        <v>бюджетные средства не привлекаются</v>
      </c>
      <c r="X18" s="223" t="str">
        <f t="shared" si="5"/>
        <v>бюджетные средства не привлекаются</v>
      </c>
      <c r="Y18" s="223" t="str">
        <f t="shared" si="5"/>
        <v>бюджетные средства не привлекаются</v>
      </c>
      <c r="Z18" s="223" t="str">
        <f t="shared" si="5"/>
        <v>бюджетные средства не привлекаются</v>
      </c>
      <c r="AA18" s="223" t="str">
        <f t="shared" si="5"/>
        <v>бюджетные средства не привлекаются</v>
      </c>
      <c r="AB18" s="223" t="str">
        <f t="shared" si="5"/>
        <v>бюджетные средства не привлекаются</v>
      </c>
      <c r="AC18" s="217"/>
      <c r="AD18" s="91"/>
    </row>
    <row r="19" spans="1:30" s="87" customFormat="1" ht="15" customHeight="1">
      <c r="B19" s="85"/>
      <c r="C19" s="188" t="s">
        <v>109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88" t="e">
        <f>AC15/AC13</f>
        <v>#DIV/0!</v>
      </c>
      <c r="AD19" s="91"/>
    </row>
    <row r="20" spans="1:30" ht="15" customHeight="1">
      <c r="B20" s="33"/>
      <c r="C20" s="7"/>
      <c r="D20" s="24"/>
      <c r="E20" s="7"/>
      <c r="F20" s="25"/>
      <c r="G20" s="27"/>
      <c r="H20" s="25"/>
      <c r="I20" s="25"/>
      <c r="J20" s="25"/>
      <c r="K20" s="98"/>
      <c r="L20" s="98"/>
      <c r="M20" s="98"/>
      <c r="N20" s="98"/>
      <c r="O20" s="98"/>
      <c r="P20" s="98"/>
      <c r="Q20" s="98"/>
      <c r="R20" s="98"/>
      <c r="S20" s="98"/>
      <c r="T20" s="25"/>
      <c r="U20" s="25"/>
      <c r="V20" s="25"/>
      <c r="W20" s="68"/>
      <c r="X20" s="25"/>
      <c r="Y20" s="25"/>
      <c r="Z20" s="25"/>
      <c r="AA20" s="25"/>
      <c r="AB20" s="25"/>
      <c r="AC20" s="7"/>
      <c r="AD20" s="91"/>
    </row>
    <row r="21" spans="1:30" ht="15" customHeight="1">
      <c r="B21" s="33"/>
      <c r="C21" s="43" t="s">
        <v>70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25"/>
      <c r="S21" s="25"/>
      <c r="T21" s="25"/>
      <c r="U21" s="25"/>
      <c r="V21" s="25"/>
      <c r="W21" s="68"/>
      <c r="X21" s="25"/>
      <c r="Y21" s="25"/>
      <c r="Z21" s="25"/>
      <c r="AA21" s="25"/>
      <c r="AB21" s="25"/>
      <c r="AC21" s="7"/>
      <c r="AD21" s="91"/>
    </row>
    <row r="22" spans="1:30" ht="30.75" customHeight="1">
      <c r="B22" s="35"/>
      <c r="C22" s="179" t="s">
        <v>13</v>
      </c>
      <c r="D22" s="179" t="s">
        <v>47</v>
      </c>
      <c r="E22" s="179"/>
      <c r="F22" s="179"/>
      <c r="G22" s="179"/>
      <c r="H22" s="179"/>
      <c r="I22" s="179"/>
      <c r="J22" s="179"/>
      <c r="K22" s="61" t="s">
        <v>28</v>
      </c>
      <c r="L22" s="73">
        <f>L11</f>
        <v>45291</v>
      </c>
      <c r="M22" s="73">
        <f>M11</f>
        <v>45473</v>
      </c>
      <c r="N22" s="73">
        <f>N11</f>
        <v>45657</v>
      </c>
      <c r="O22" s="73">
        <f>O11</f>
        <v>45838</v>
      </c>
      <c r="P22" s="73">
        <f>P11</f>
        <v>46022</v>
      </c>
      <c r="Q22" s="73">
        <f>Q11</f>
        <v>46203</v>
      </c>
      <c r="R22" s="73">
        <f>R11</f>
        <v>46387</v>
      </c>
      <c r="S22" s="73">
        <f>S11</f>
        <v>46568</v>
      </c>
      <c r="T22" s="73">
        <f>T11</f>
        <v>46752</v>
      </c>
      <c r="U22" s="73">
        <f>U11</f>
        <v>46934</v>
      </c>
      <c r="V22" s="73">
        <f>V11</f>
        <v>47118</v>
      </c>
      <c r="W22" s="73">
        <f>W11</f>
        <v>47299</v>
      </c>
      <c r="X22" s="73">
        <f>X11</f>
        <v>47483</v>
      </c>
      <c r="Y22" s="73">
        <f>Y11</f>
        <v>47664</v>
      </c>
      <c r="Z22" s="73">
        <f>Z11</f>
        <v>47848</v>
      </c>
      <c r="AA22" s="73">
        <f>AA11</f>
        <v>48029</v>
      </c>
      <c r="AB22" s="73">
        <f>AB11</f>
        <v>48213</v>
      </c>
      <c r="AC22" s="71" t="str">
        <f>AC11</f>
        <v>Всего</v>
      </c>
      <c r="AD22" s="91"/>
    </row>
    <row r="23" spans="1:30">
      <c r="B23" s="36"/>
      <c r="C23" s="179"/>
      <c r="D23" s="179">
        <v>1</v>
      </c>
      <c r="E23" s="179"/>
      <c r="F23" s="179"/>
      <c r="G23" s="179"/>
      <c r="H23" s="179"/>
      <c r="I23" s="179"/>
      <c r="J23" s="179"/>
      <c r="K23" s="62">
        <v>2</v>
      </c>
      <c r="L23" s="72">
        <f>L12</f>
        <v>3</v>
      </c>
      <c r="M23" s="72">
        <f>M12</f>
        <v>4</v>
      </c>
      <c r="N23" s="72">
        <f>N12</f>
        <v>5</v>
      </c>
      <c r="O23" s="72">
        <f>O12</f>
        <v>6</v>
      </c>
      <c r="P23" s="72">
        <f>P12</f>
        <v>7</v>
      </c>
      <c r="Q23" s="72">
        <f>Q12</f>
        <v>8</v>
      </c>
      <c r="R23" s="72">
        <f>R12</f>
        <v>9</v>
      </c>
      <c r="S23" s="72">
        <f>S12</f>
        <v>10</v>
      </c>
      <c r="T23" s="72">
        <f>T12</f>
        <v>11</v>
      </c>
      <c r="U23" s="72">
        <f>U12</f>
        <v>12</v>
      </c>
      <c r="V23" s="72">
        <f>V12</f>
        <v>13</v>
      </c>
      <c r="W23" s="72">
        <f>W12</f>
        <v>14</v>
      </c>
      <c r="X23" s="72">
        <f>X12</f>
        <v>15</v>
      </c>
      <c r="Y23" s="72">
        <f>Y12</f>
        <v>16</v>
      </c>
      <c r="Z23" s="72">
        <f>Z12</f>
        <v>17</v>
      </c>
      <c r="AA23" s="72">
        <f>AA12</f>
        <v>18</v>
      </c>
      <c r="AB23" s="72">
        <f>AB12</f>
        <v>19</v>
      </c>
      <c r="AC23" s="72">
        <f>AC12</f>
        <v>20</v>
      </c>
      <c r="AD23" s="91"/>
    </row>
    <row r="24" spans="1:30" ht="12" customHeight="1">
      <c r="B24" s="36"/>
      <c r="C24" s="65" t="s">
        <v>36</v>
      </c>
      <c r="D24" s="173" t="s">
        <v>50</v>
      </c>
      <c r="E24" s="173"/>
      <c r="F24" s="173"/>
      <c r="G24" s="173"/>
      <c r="H24" s="173"/>
      <c r="I24" s="173"/>
      <c r="J24" s="173"/>
      <c r="K24" s="63" t="s">
        <v>78</v>
      </c>
      <c r="L24" s="215">
        <f>L25+L26+SUM(L32:L40)</f>
        <v>0</v>
      </c>
      <c r="M24" s="215">
        <f t="shared" ref="M24:AB24" si="6">M25+M26+SUM(M32:M40)</f>
        <v>0</v>
      </c>
      <c r="N24" s="215">
        <f t="shared" si="6"/>
        <v>0</v>
      </c>
      <c r="O24" s="215">
        <f t="shared" si="6"/>
        <v>0</v>
      </c>
      <c r="P24" s="215">
        <f t="shared" si="6"/>
        <v>0</v>
      </c>
      <c r="Q24" s="215">
        <f t="shared" si="6"/>
        <v>0</v>
      </c>
      <c r="R24" s="215">
        <f t="shared" si="6"/>
        <v>0</v>
      </c>
      <c r="S24" s="215">
        <f t="shared" si="6"/>
        <v>0</v>
      </c>
      <c r="T24" s="215">
        <f t="shared" si="6"/>
        <v>0</v>
      </c>
      <c r="U24" s="215">
        <f t="shared" si="6"/>
        <v>0</v>
      </c>
      <c r="V24" s="215">
        <f t="shared" si="6"/>
        <v>0</v>
      </c>
      <c r="W24" s="215">
        <f t="shared" si="6"/>
        <v>0</v>
      </c>
      <c r="X24" s="215">
        <f t="shared" si="6"/>
        <v>0</v>
      </c>
      <c r="Y24" s="215">
        <f t="shared" si="6"/>
        <v>0</v>
      </c>
      <c r="Z24" s="215">
        <f t="shared" si="6"/>
        <v>0</v>
      </c>
      <c r="AA24" s="215">
        <f t="shared" si="6"/>
        <v>0</v>
      </c>
      <c r="AB24" s="215">
        <f t="shared" si="6"/>
        <v>0</v>
      </c>
      <c r="AC24" s="213">
        <f>SUM(L24:AB24)</f>
        <v>0</v>
      </c>
      <c r="AD24" s="91"/>
    </row>
    <row r="25" spans="1:30" ht="55.5" customHeight="1">
      <c r="A25" s="99"/>
      <c r="B25" s="35"/>
      <c r="C25" s="64" t="s">
        <v>37</v>
      </c>
      <c r="D25" s="174" t="s">
        <v>160</v>
      </c>
      <c r="E25" s="174"/>
      <c r="F25" s="174"/>
      <c r="G25" s="174"/>
      <c r="H25" s="174"/>
      <c r="I25" s="174"/>
      <c r="J25" s="174"/>
      <c r="K25" s="63" t="s">
        <v>78</v>
      </c>
      <c r="L25" s="212">
        <v>0</v>
      </c>
      <c r="M25" s="212">
        <v>0</v>
      </c>
      <c r="N25" s="212">
        <v>0</v>
      </c>
      <c r="O25" s="212">
        <v>0</v>
      </c>
      <c r="P25" s="212">
        <v>0</v>
      </c>
      <c r="Q25" s="212">
        <v>0</v>
      </c>
      <c r="R25" s="212">
        <v>0</v>
      </c>
      <c r="S25" s="212">
        <v>0</v>
      </c>
      <c r="T25" s="212">
        <v>0</v>
      </c>
      <c r="U25" s="212">
        <v>0</v>
      </c>
      <c r="V25" s="212">
        <v>0</v>
      </c>
      <c r="W25" s="212">
        <v>0</v>
      </c>
      <c r="X25" s="212">
        <v>0</v>
      </c>
      <c r="Y25" s="212">
        <v>0</v>
      </c>
      <c r="Z25" s="212">
        <v>0</v>
      </c>
      <c r="AA25" s="212">
        <v>0</v>
      </c>
      <c r="AB25" s="212">
        <v>0</v>
      </c>
      <c r="AC25" s="213">
        <f t="shared" ref="AC25:AC41" si="7">SUM(L25:AB25)</f>
        <v>0</v>
      </c>
      <c r="AD25" s="91"/>
    </row>
    <row r="26" spans="1:30" ht="29.5" customHeight="1">
      <c r="B26" s="35"/>
      <c r="C26" s="64" t="s">
        <v>38</v>
      </c>
      <c r="D26" s="174" t="s">
        <v>144</v>
      </c>
      <c r="E26" s="174"/>
      <c r="F26" s="174"/>
      <c r="G26" s="174"/>
      <c r="H26" s="174"/>
      <c r="I26" s="174"/>
      <c r="J26" s="174"/>
      <c r="K26" s="63" t="s">
        <v>78</v>
      </c>
      <c r="L26" s="215">
        <f>SUM(L27:L31)</f>
        <v>0</v>
      </c>
      <c r="M26" s="215">
        <f t="shared" ref="M26:AB26" si="8">SUM(M27:M31)</f>
        <v>0</v>
      </c>
      <c r="N26" s="215">
        <f t="shared" si="8"/>
        <v>0</v>
      </c>
      <c r="O26" s="215">
        <f t="shared" si="8"/>
        <v>0</v>
      </c>
      <c r="P26" s="215">
        <f t="shared" si="8"/>
        <v>0</v>
      </c>
      <c r="Q26" s="215">
        <f t="shared" si="8"/>
        <v>0</v>
      </c>
      <c r="R26" s="215">
        <f t="shared" si="8"/>
        <v>0</v>
      </c>
      <c r="S26" s="215">
        <f t="shared" si="8"/>
        <v>0</v>
      </c>
      <c r="T26" s="215">
        <f t="shared" si="8"/>
        <v>0</v>
      </c>
      <c r="U26" s="215">
        <f t="shared" si="8"/>
        <v>0</v>
      </c>
      <c r="V26" s="215">
        <f t="shared" si="8"/>
        <v>0</v>
      </c>
      <c r="W26" s="215">
        <f t="shared" si="8"/>
        <v>0</v>
      </c>
      <c r="X26" s="215">
        <f t="shared" si="8"/>
        <v>0</v>
      </c>
      <c r="Y26" s="215">
        <f t="shared" si="8"/>
        <v>0</v>
      </c>
      <c r="Z26" s="215">
        <f t="shared" si="8"/>
        <v>0</v>
      </c>
      <c r="AA26" s="215">
        <f t="shared" si="8"/>
        <v>0</v>
      </c>
      <c r="AB26" s="215">
        <f t="shared" si="8"/>
        <v>0</v>
      </c>
      <c r="AC26" s="213">
        <f t="shared" si="7"/>
        <v>0</v>
      </c>
      <c r="AD26" s="91"/>
    </row>
    <row r="27" spans="1:30" ht="56" customHeight="1">
      <c r="A27" s="103"/>
      <c r="B27" s="35"/>
      <c r="C27" s="64" t="s">
        <v>54</v>
      </c>
      <c r="D27" s="181" t="s">
        <v>140</v>
      </c>
      <c r="E27" s="181"/>
      <c r="F27" s="181"/>
      <c r="G27" s="181"/>
      <c r="H27" s="181"/>
      <c r="I27" s="181"/>
      <c r="J27" s="181"/>
      <c r="K27" s="63" t="s">
        <v>78</v>
      </c>
      <c r="L27" s="212">
        <v>0</v>
      </c>
      <c r="M27" s="212">
        <v>0</v>
      </c>
      <c r="N27" s="212">
        <v>0</v>
      </c>
      <c r="O27" s="212">
        <v>0</v>
      </c>
      <c r="P27" s="212">
        <v>0</v>
      </c>
      <c r="Q27" s="212">
        <v>0</v>
      </c>
      <c r="R27" s="212">
        <v>0</v>
      </c>
      <c r="S27" s="212">
        <v>0</v>
      </c>
      <c r="T27" s="212">
        <v>0</v>
      </c>
      <c r="U27" s="212">
        <v>0</v>
      </c>
      <c r="V27" s="212">
        <v>0</v>
      </c>
      <c r="W27" s="212">
        <v>0</v>
      </c>
      <c r="X27" s="212">
        <v>0</v>
      </c>
      <c r="Y27" s="212">
        <v>0</v>
      </c>
      <c r="Z27" s="212">
        <v>0</v>
      </c>
      <c r="AA27" s="212">
        <v>0</v>
      </c>
      <c r="AB27" s="212">
        <v>0</v>
      </c>
      <c r="AC27" s="213">
        <f t="shared" si="7"/>
        <v>0</v>
      </c>
      <c r="AD27" s="91"/>
    </row>
    <row r="28" spans="1:30" ht="28.25" customHeight="1">
      <c r="A28" s="103"/>
      <c r="B28" s="35"/>
      <c r="C28" s="64" t="s">
        <v>55</v>
      </c>
      <c r="D28" s="181" t="s">
        <v>48</v>
      </c>
      <c r="E28" s="181"/>
      <c r="F28" s="181"/>
      <c r="G28" s="181"/>
      <c r="H28" s="181"/>
      <c r="I28" s="181"/>
      <c r="J28" s="181"/>
      <c r="K28" s="63" t="s">
        <v>78</v>
      </c>
      <c r="L28" s="212">
        <v>0</v>
      </c>
      <c r="M28" s="212">
        <v>0</v>
      </c>
      <c r="N28" s="212">
        <v>0</v>
      </c>
      <c r="O28" s="212">
        <v>0</v>
      </c>
      <c r="P28" s="212">
        <v>0</v>
      </c>
      <c r="Q28" s="212">
        <v>0</v>
      </c>
      <c r="R28" s="212">
        <v>0</v>
      </c>
      <c r="S28" s="212">
        <v>0</v>
      </c>
      <c r="T28" s="212">
        <v>0</v>
      </c>
      <c r="U28" s="212">
        <v>0</v>
      </c>
      <c r="V28" s="212">
        <v>0</v>
      </c>
      <c r="W28" s="212">
        <v>0</v>
      </c>
      <c r="X28" s="212">
        <v>0</v>
      </c>
      <c r="Y28" s="212">
        <v>0</v>
      </c>
      <c r="Z28" s="212">
        <v>0</v>
      </c>
      <c r="AA28" s="212">
        <v>0</v>
      </c>
      <c r="AB28" s="212">
        <v>0</v>
      </c>
      <c r="AC28" s="213">
        <f t="shared" si="7"/>
        <v>0</v>
      </c>
      <c r="AD28" s="91"/>
    </row>
    <row r="29" spans="1:30" ht="28.25" customHeight="1">
      <c r="A29" s="100"/>
      <c r="B29" s="35"/>
      <c r="C29" s="64" t="s">
        <v>56</v>
      </c>
      <c r="D29" s="181" t="s">
        <v>141</v>
      </c>
      <c r="E29" s="181"/>
      <c r="F29" s="181"/>
      <c r="G29" s="181"/>
      <c r="H29" s="181"/>
      <c r="I29" s="181"/>
      <c r="J29" s="181"/>
      <c r="K29" s="63" t="s">
        <v>78</v>
      </c>
      <c r="L29" s="212">
        <v>0</v>
      </c>
      <c r="M29" s="212">
        <v>0</v>
      </c>
      <c r="N29" s="212">
        <v>0</v>
      </c>
      <c r="O29" s="212">
        <v>0</v>
      </c>
      <c r="P29" s="212">
        <v>0</v>
      </c>
      <c r="Q29" s="212">
        <v>0</v>
      </c>
      <c r="R29" s="212">
        <v>0</v>
      </c>
      <c r="S29" s="212">
        <v>0</v>
      </c>
      <c r="T29" s="212">
        <v>0</v>
      </c>
      <c r="U29" s="212">
        <v>0</v>
      </c>
      <c r="V29" s="212">
        <v>0</v>
      </c>
      <c r="W29" s="212">
        <v>0</v>
      </c>
      <c r="X29" s="212">
        <v>0</v>
      </c>
      <c r="Y29" s="212">
        <v>0</v>
      </c>
      <c r="Z29" s="212">
        <v>0</v>
      </c>
      <c r="AA29" s="212">
        <v>0</v>
      </c>
      <c r="AB29" s="212">
        <v>0</v>
      </c>
      <c r="AC29" s="213">
        <f t="shared" si="7"/>
        <v>0</v>
      </c>
      <c r="AD29" s="91"/>
    </row>
    <row r="30" spans="1:30" ht="21" customHeight="1">
      <c r="B30" s="35"/>
      <c r="C30" s="64" t="s">
        <v>57</v>
      </c>
      <c r="D30" s="181" t="s">
        <v>49</v>
      </c>
      <c r="E30" s="181"/>
      <c r="F30" s="181"/>
      <c r="G30" s="181"/>
      <c r="H30" s="181"/>
      <c r="I30" s="181"/>
      <c r="J30" s="181"/>
      <c r="K30" s="63" t="s">
        <v>78</v>
      </c>
      <c r="L30" s="212">
        <v>0</v>
      </c>
      <c r="M30" s="212">
        <v>0</v>
      </c>
      <c r="N30" s="212">
        <v>0</v>
      </c>
      <c r="O30" s="212">
        <v>0</v>
      </c>
      <c r="P30" s="212">
        <v>0</v>
      </c>
      <c r="Q30" s="212">
        <v>0</v>
      </c>
      <c r="R30" s="212">
        <v>0</v>
      </c>
      <c r="S30" s="212">
        <v>0</v>
      </c>
      <c r="T30" s="212">
        <v>0</v>
      </c>
      <c r="U30" s="212">
        <v>0</v>
      </c>
      <c r="V30" s="212">
        <v>0</v>
      </c>
      <c r="W30" s="212">
        <v>0</v>
      </c>
      <c r="X30" s="212">
        <v>0</v>
      </c>
      <c r="Y30" s="212">
        <v>0</v>
      </c>
      <c r="Z30" s="212">
        <v>0</v>
      </c>
      <c r="AA30" s="212">
        <v>0</v>
      </c>
      <c r="AB30" s="212">
        <v>0</v>
      </c>
      <c r="AC30" s="213">
        <f t="shared" si="7"/>
        <v>0</v>
      </c>
      <c r="AD30" s="91"/>
    </row>
    <row r="31" spans="1:30" ht="28.25" customHeight="1">
      <c r="A31" s="100"/>
      <c r="B31" s="35"/>
      <c r="C31" s="64" t="s">
        <v>58</v>
      </c>
      <c r="D31" s="181" t="s">
        <v>161</v>
      </c>
      <c r="E31" s="181"/>
      <c r="F31" s="181"/>
      <c r="G31" s="181"/>
      <c r="H31" s="181"/>
      <c r="I31" s="181"/>
      <c r="J31" s="181"/>
      <c r="K31" s="63" t="s">
        <v>78</v>
      </c>
      <c r="L31" s="212">
        <v>0</v>
      </c>
      <c r="M31" s="212">
        <v>0</v>
      </c>
      <c r="N31" s="212">
        <v>0</v>
      </c>
      <c r="O31" s="212">
        <v>0</v>
      </c>
      <c r="P31" s="212">
        <v>0</v>
      </c>
      <c r="Q31" s="212">
        <v>0</v>
      </c>
      <c r="R31" s="212">
        <v>0</v>
      </c>
      <c r="S31" s="212">
        <v>0</v>
      </c>
      <c r="T31" s="212">
        <v>0</v>
      </c>
      <c r="U31" s="212">
        <v>0</v>
      </c>
      <c r="V31" s="212">
        <v>0</v>
      </c>
      <c r="W31" s="212">
        <v>0</v>
      </c>
      <c r="X31" s="212">
        <v>0</v>
      </c>
      <c r="Y31" s="212">
        <v>0</v>
      </c>
      <c r="Z31" s="212">
        <v>0</v>
      </c>
      <c r="AA31" s="212">
        <v>0</v>
      </c>
      <c r="AB31" s="212">
        <v>0</v>
      </c>
      <c r="AC31" s="213">
        <f t="shared" si="7"/>
        <v>0</v>
      </c>
      <c r="AD31" s="91"/>
    </row>
    <row r="32" spans="1:30" ht="38.25" customHeight="1">
      <c r="A32" s="102"/>
      <c r="B32" s="35"/>
      <c r="C32" s="64" t="s">
        <v>39</v>
      </c>
      <c r="D32" s="174" t="s">
        <v>162</v>
      </c>
      <c r="E32" s="174"/>
      <c r="F32" s="174"/>
      <c r="G32" s="174"/>
      <c r="H32" s="174"/>
      <c r="I32" s="174"/>
      <c r="J32" s="174"/>
      <c r="K32" s="63" t="s">
        <v>78</v>
      </c>
      <c r="L32" s="212">
        <v>0</v>
      </c>
      <c r="M32" s="212">
        <v>0</v>
      </c>
      <c r="N32" s="212">
        <v>0</v>
      </c>
      <c r="O32" s="212">
        <v>0</v>
      </c>
      <c r="P32" s="212">
        <v>0</v>
      </c>
      <c r="Q32" s="212">
        <v>0</v>
      </c>
      <c r="R32" s="212">
        <v>0</v>
      </c>
      <c r="S32" s="212">
        <v>0</v>
      </c>
      <c r="T32" s="212">
        <v>0</v>
      </c>
      <c r="U32" s="212">
        <v>0</v>
      </c>
      <c r="V32" s="212">
        <v>0</v>
      </c>
      <c r="W32" s="212">
        <v>0</v>
      </c>
      <c r="X32" s="212">
        <v>0</v>
      </c>
      <c r="Y32" s="212">
        <v>0</v>
      </c>
      <c r="Z32" s="212">
        <v>0</v>
      </c>
      <c r="AA32" s="212">
        <v>0</v>
      </c>
      <c r="AB32" s="212">
        <v>0</v>
      </c>
      <c r="AC32" s="213">
        <f t="shared" si="7"/>
        <v>0</v>
      </c>
      <c r="AD32" s="91"/>
    </row>
    <row r="33" spans="1:30" ht="28.25" customHeight="1">
      <c r="B33" s="35"/>
      <c r="C33" s="64" t="s">
        <v>40</v>
      </c>
      <c r="D33" s="174" t="s">
        <v>163</v>
      </c>
      <c r="E33" s="174"/>
      <c r="F33" s="174"/>
      <c r="G33" s="174"/>
      <c r="H33" s="174"/>
      <c r="I33" s="174"/>
      <c r="J33" s="174"/>
      <c r="K33" s="63" t="s">
        <v>78</v>
      </c>
      <c r="L33" s="212">
        <v>0</v>
      </c>
      <c r="M33" s="212">
        <v>0</v>
      </c>
      <c r="N33" s="212">
        <v>0</v>
      </c>
      <c r="O33" s="212">
        <v>0</v>
      </c>
      <c r="P33" s="212">
        <v>0</v>
      </c>
      <c r="Q33" s="212">
        <v>0</v>
      </c>
      <c r="R33" s="212">
        <v>0</v>
      </c>
      <c r="S33" s="212">
        <v>0</v>
      </c>
      <c r="T33" s="212">
        <v>0</v>
      </c>
      <c r="U33" s="212">
        <v>0</v>
      </c>
      <c r="V33" s="212">
        <v>0</v>
      </c>
      <c r="W33" s="212">
        <v>0</v>
      </c>
      <c r="X33" s="212">
        <v>0</v>
      </c>
      <c r="Y33" s="212">
        <v>0</v>
      </c>
      <c r="Z33" s="212">
        <v>0</v>
      </c>
      <c r="AA33" s="212">
        <v>0</v>
      </c>
      <c r="AB33" s="212">
        <v>0</v>
      </c>
      <c r="AC33" s="213">
        <f t="shared" si="7"/>
        <v>0</v>
      </c>
      <c r="AD33" s="91"/>
    </row>
    <row r="34" spans="1:30" ht="28.25" customHeight="1">
      <c r="A34" s="102"/>
      <c r="B34" s="35"/>
      <c r="C34" s="64" t="s">
        <v>41</v>
      </c>
      <c r="D34" s="174" t="s">
        <v>164</v>
      </c>
      <c r="E34" s="174"/>
      <c r="F34" s="174"/>
      <c r="G34" s="174"/>
      <c r="H34" s="174"/>
      <c r="I34" s="174"/>
      <c r="J34" s="174"/>
      <c r="K34" s="63" t="s">
        <v>78</v>
      </c>
      <c r="L34" s="212">
        <v>0</v>
      </c>
      <c r="M34" s="212">
        <v>0</v>
      </c>
      <c r="N34" s="212">
        <v>0</v>
      </c>
      <c r="O34" s="212">
        <v>0</v>
      </c>
      <c r="P34" s="212">
        <v>0</v>
      </c>
      <c r="Q34" s="212">
        <v>0</v>
      </c>
      <c r="R34" s="212">
        <v>0</v>
      </c>
      <c r="S34" s="212">
        <v>0</v>
      </c>
      <c r="T34" s="212">
        <v>0</v>
      </c>
      <c r="U34" s="212">
        <v>0</v>
      </c>
      <c r="V34" s="212">
        <v>0</v>
      </c>
      <c r="W34" s="212">
        <v>0</v>
      </c>
      <c r="X34" s="212">
        <v>0</v>
      </c>
      <c r="Y34" s="212">
        <v>0</v>
      </c>
      <c r="Z34" s="212">
        <v>0</v>
      </c>
      <c r="AA34" s="212">
        <v>0</v>
      </c>
      <c r="AB34" s="212">
        <v>0</v>
      </c>
      <c r="AC34" s="213">
        <f t="shared" si="7"/>
        <v>0</v>
      </c>
      <c r="AD34" s="91"/>
    </row>
    <row r="35" spans="1:30" ht="28.25" customHeight="1">
      <c r="B35" s="35"/>
      <c r="C35" s="64" t="s">
        <v>42</v>
      </c>
      <c r="D35" s="174" t="s">
        <v>165</v>
      </c>
      <c r="E35" s="174"/>
      <c r="F35" s="174"/>
      <c r="G35" s="174"/>
      <c r="H35" s="174"/>
      <c r="I35" s="174"/>
      <c r="J35" s="174"/>
      <c r="K35" s="63" t="s">
        <v>78</v>
      </c>
      <c r="L35" s="212">
        <v>0</v>
      </c>
      <c r="M35" s="212">
        <v>0</v>
      </c>
      <c r="N35" s="212">
        <v>0</v>
      </c>
      <c r="O35" s="212">
        <v>0</v>
      </c>
      <c r="P35" s="212">
        <v>0</v>
      </c>
      <c r="Q35" s="212">
        <v>0</v>
      </c>
      <c r="R35" s="212">
        <v>0</v>
      </c>
      <c r="S35" s="212">
        <v>0</v>
      </c>
      <c r="T35" s="212">
        <v>0</v>
      </c>
      <c r="U35" s="212">
        <v>0</v>
      </c>
      <c r="V35" s="212">
        <v>0</v>
      </c>
      <c r="W35" s="212">
        <v>0</v>
      </c>
      <c r="X35" s="212">
        <v>0</v>
      </c>
      <c r="Y35" s="212">
        <v>0</v>
      </c>
      <c r="Z35" s="212">
        <v>0</v>
      </c>
      <c r="AA35" s="212">
        <v>0</v>
      </c>
      <c r="AB35" s="212">
        <v>0</v>
      </c>
      <c r="AC35" s="213">
        <f t="shared" si="7"/>
        <v>0</v>
      </c>
      <c r="AD35" s="91"/>
    </row>
    <row r="36" spans="1:30" ht="28.25" customHeight="1">
      <c r="B36" s="35"/>
      <c r="C36" s="64" t="s">
        <v>43</v>
      </c>
      <c r="D36" s="174" t="s">
        <v>166</v>
      </c>
      <c r="E36" s="174"/>
      <c r="F36" s="174"/>
      <c r="G36" s="174"/>
      <c r="H36" s="174"/>
      <c r="I36" s="174"/>
      <c r="J36" s="174"/>
      <c r="K36" s="63" t="s">
        <v>78</v>
      </c>
      <c r="L36" s="212">
        <v>0</v>
      </c>
      <c r="M36" s="212">
        <v>0</v>
      </c>
      <c r="N36" s="212">
        <v>0</v>
      </c>
      <c r="O36" s="212">
        <v>0</v>
      </c>
      <c r="P36" s="212">
        <v>0</v>
      </c>
      <c r="Q36" s="212">
        <v>0</v>
      </c>
      <c r="R36" s="212">
        <v>0</v>
      </c>
      <c r="S36" s="212">
        <v>0</v>
      </c>
      <c r="T36" s="212">
        <v>0</v>
      </c>
      <c r="U36" s="212">
        <v>0</v>
      </c>
      <c r="V36" s="212">
        <v>0</v>
      </c>
      <c r="W36" s="212">
        <v>0</v>
      </c>
      <c r="X36" s="212">
        <v>0</v>
      </c>
      <c r="Y36" s="212">
        <v>0</v>
      </c>
      <c r="Z36" s="212">
        <v>0</v>
      </c>
      <c r="AA36" s="212">
        <v>0</v>
      </c>
      <c r="AB36" s="212">
        <v>0</v>
      </c>
      <c r="AC36" s="213">
        <f t="shared" si="7"/>
        <v>0</v>
      </c>
      <c r="AD36" s="91"/>
    </row>
    <row r="37" spans="1:30" ht="28.25" customHeight="1">
      <c r="B37" s="35"/>
      <c r="C37" s="64" t="s">
        <v>72</v>
      </c>
      <c r="D37" s="174" t="s">
        <v>167</v>
      </c>
      <c r="E37" s="174"/>
      <c r="F37" s="174"/>
      <c r="G37" s="174"/>
      <c r="H37" s="174"/>
      <c r="I37" s="174"/>
      <c r="J37" s="174"/>
      <c r="K37" s="63" t="s">
        <v>78</v>
      </c>
      <c r="L37" s="212">
        <v>0</v>
      </c>
      <c r="M37" s="212">
        <v>0</v>
      </c>
      <c r="N37" s="212">
        <v>0</v>
      </c>
      <c r="O37" s="212">
        <v>0</v>
      </c>
      <c r="P37" s="212">
        <v>0</v>
      </c>
      <c r="Q37" s="212">
        <v>0</v>
      </c>
      <c r="R37" s="212">
        <v>0</v>
      </c>
      <c r="S37" s="212">
        <v>0</v>
      </c>
      <c r="T37" s="212">
        <v>0</v>
      </c>
      <c r="U37" s="212">
        <v>0</v>
      </c>
      <c r="V37" s="212">
        <v>0</v>
      </c>
      <c r="W37" s="212">
        <v>0</v>
      </c>
      <c r="X37" s="212">
        <v>0</v>
      </c>
      <c r="Y37" s="212">
        <v>0</v>
      </c>
      <c r="Z37" s="212">
        <v>0</v>
      </c>
      <c r="AA37" s="212">
        <v>0</v>
      </c>
      <c r="AB37" s="212">
        <v>0</v>
      </c>
      <c r="AC37" s="213">
        <f t="shared" si="7"/>
        <v>0</v>
      </c>
      <c r="AD37" s="91"/>
    </row>
    <row r="38" spans="1:30" ht="33" customHeight="1">
      <c r="B38" s="35"/>
      <c r="C38" s="64" t="s">
        <v>107</v>
      </c>
      <c r="D38" s="184" t="s">
        <v>168</v>
      </c>
      <c r="E38" s="185"/>
      <c r="F38" s="185"/>
      <c r="G38" s="185"/>
      <c r="H38" s="185"/>
      <c r="I38" s="185"/>
      <c r="J38" s="186"/>
      <c r="K38" s="63" t="s">
        <v>78</v>
      </c>
      <c r="L38" s="212">
        <v>0</v>
      </c>
      <c r="M38" s="212">
        <v>0</v>
      </c>
      <c r="N38" s="212">
        <v>0</v>
      </c>
      <c r="O38" s="212">
        <v>0</v>
      </c>
      <c r="P38" s="212">
        <v>0</v>
      </c>
      <c r="Q38" s="212">
        <v>0</v>
      </c>
      <c r="R38" s="212">
        <v>0</v>
      </c>
      <c r="S38" s="212">
        <v>0</v>
      </c>
      <c r="T38" s="212">
        <v>0</v>
      </c>
      <c r="U38" s="212">
        <v>0</v>
      </c>
      <c r="V38" s="212">
        <v>0</v>
      </c>
      <c r="W38" s="212">
        <v>0</v>
      </c>
      <c r="X38" s="212">
        <v>0</v>
      </c>
      <c r="Y38" s="212">
        <v>0</v>
      </c>
      <c r="Z38" s="212">
        <v>0</v>
      </c>
      <c r="AA38" s="212">
        <v>0</v>
      </c>
      <c r="AB38" s="212">
        <v>0</v>
      </c>
      <c r="AC38" s="213">
        <f t="shared" si="7"/>
        <v>0</v>
      </c>
      <c r="AD38" s="91"/>
    </row>
    <row r="39" spans="1:30" ht="28.25" customHeight="1">
      <c r="B39" s="35"/>
      <c r="C39" s="64" t="s">
        <v>145</v>
      </c>
      <c r="D39" s="184" t="s">
        <v>169</v>
      </c>
      <c r="E39" s="185"/>
      <c r="F39" s="185"/>
      <c r="G39" s="185"/>
      <c r="H39" s="185"/>
      <c r="I39" s="185"/>
      <c r="J39" s="186"/>
      <c r="K39" s="63" t="s">
        <v>78</v>
      </c>
      <c r="L39" s="212">
        <v>0</v>
      </c>
      <c r="M39" s="212">
        <v>0</v>
      </c>
      <c r="N39" s="212">
        <v>0</v>
      </c>
      <c r="O39" s="212">
        <v>0</v>
      </c>
      <c r="P39" s="212">
        <v>0</v>
      </c>
      <c r="Q39" s="212">
        <v>0</v>
      </c>
      <c r="R39" s="212">
        <v>0</v>
      </c>
      <c r="S39" s="212">
        <v>0</v>
      </c>
      <c r="T39" s="212">
        <v>0</v>
      </c>
      <c r="U39" s="212">
        <v>0</v>
      </c>
      <c r="V39" s="212">
        <v>0</v>
      </c>
      <c r="W39" s="212">
        <v>0</v>
      </c>
      <c r="X39" s="212">
        <v>0</v>
      </c>
      <c r="Y39" s="212">
        <v>0</v>
      </c>
      <c r="Z39" s="212">
        <v>0</v>
      </c>
      <c r="AA39" s="212">
        <v>0</v>
      </c>
      <c r="AB39" s="212">
        <v>0</v>
      </c>
      <c r="AC39" s="213">
        <f t="shared" si="7"/>
        <v>0</v>
      </c>
      <c r="AD39" s="91"/>
    </row>
    <row r="40" spans="1:30" ht="28.25" customHeight="1">
      <c r="B40" s="35"/>
      <c r="C40" s="64" t="s">
        <v>146</v>
      </c>
      <c r="D40" s="184" t="s">
        <v>170</v>
      </c>
      <c r="E40" s="185"/>
      <c r="F40" s="185"/>
      <c r="G40" s="185"/>
      <c r="H40" s="185"/>
      <c r="I40" s="185"/>
      <c r="J40" s="186"/>
      <c r="K40" s="63" t="s">
        <v>78</v>
      </c>
      <c r="L40" s="212">
        <v>0</v>
      </c>
      <c r="M40" s="212">
        <v>0</v>
      </c>
      <c r="N40" s="212">
        <v>0</v>
      </c>
      <c r="O40" s="212">
        <v>0</v>
      </c>
      <c r="P40" s="212">
        <v>0</v>
      </c>
      <c r="Q40" s="212">
        <v>0</v>
      </c>
      <c r="R40" s="212">
        <v>0</v>
      </c>
      <c r="S40" s="212">
        <v>0</v>
      </c>
      <c r="T40" s="212">
        <v>0</v>
      </c>
      <c r="U40" s="212">
        <v>0</v>
      </c>
      <c r="V40" s="212">
        <v>0</v>
      </c>
      <c r="W40" s="212">
        <v>0</v>
      </c>
      <c r="X40" s="212">
        <v>0</v>
      </c>
      <c r="Y40" s="212">
        <v>0</v>
      </c>
      <c r="Z40" s="212">
        <v>0</v>
      </c>
      <c r="AA40" s="212">
        <v>0</v>
      </c>
      <c r="AB40" s="212">
        <v>0</v>
      </c>
      <c r="AC40" s="213">
        <f t="shared" si="7"/>
        <v>0</v>
      </c>
      <c r="AD40" s="91"/>
    </row>
    <row r="41" spans="1:30" s="87" customFormat="1" ht="13">
      <c r="B41" s="85"/>
      <c r="C41" s="180" t="s">
        <v>69</v>
      </c>
      <c r="D41" s="180"/>
      <c r="E41" s="180"/>
      <c r="F41" s="180"/>
      <c r="G41" s="180"/>
      <c r="H41" s="180"/>
      <c r="I41" s="180"/>
      <c r="J41" s="180"/>
      <c r="K41" s="86" t="s">
        <v>78</v>
      </c>
      <c r="L41" s="216">
        <f>L24</f>
        <v>0</v>
      </c>
      <c r="M41" s="216">
        <f>M24</f>
        <v>0</v>
      </c>
      <c r="N41" s="216">
        <f>N24</f>
        <v>0</v>
      </c>
      <c r="O41" s="216">
        <f>O24</f>
        <v>0</v>
      </c>
      <c r="P41" s="216">
        <f>P24</f>
        <v>0</v>
      </c>
      <c r="Q41" s="216">
        <f>Q24</f>
        <v>0</v>
      </c>
      <c r="R41" s="216">
        <f>R24</f>
        <v>0</v>
      </c>
      <c r="S41" s="216">
        <f>S24</f>
        <v>0</v>
      </c>
      <c r="T41" s="216">
        <f>T24</f>
        <v>0</v>
      </c>
      <c r="U41" s="216">
        <f>U24</f>
        <v>0</v>
      </c>
      <c r="V41" s="216">
        <f>V24</f>
        <v>0</v>
      </c>
      <c r="W41" s="216">
        <f>W24</f>
        <v>0</v>
      </c>
      <c r="X41" s="216">
        <f>X24</f>
        <v>0</v>
      </c>
      <c r="Y41" s="216">
        <f>Y24</f>
        <v>0</v>
      </c>
      <c r="Z41" s="216">
        <f>Z24</f>
        <v>0</v>
      </c>
      <c r="AA41" s="216">
        <f>AA24</f>
        <v>0</v>
      </c>
      <c r="AB41" s="216">
        <f>AB24</f>
        <v>0</v>
      </c>
      <c r="AC41" s="213">
        <f t="shared" si="7"/>
        <v>0</v>
      </c>
      <c r="AD41" s="91"/>
    </row>
    <row r="42" spans="1:30" ht="15" customHeight="1">
      <c r="B42" s="33"/>
      <c r="C42" s="42"/>
      <c r="D42" s="96"/>
      <c r="E42" s="96"/>
      <c r="F42" s="42"/>
      <c r="G42" s="42"/>
      <c r="H42" s="42"/>
      <c r="I42" s="42"/>
      <c r="J42" s="42"/>
      <c r="K42" s="42"/>
      <c r="L42" s="93">
        <v>0</v>
      </c>
      <c r="M42" s="93">
        <v>30000000</v>
      </c>
      <c r="N42" s="93">
        <v>25000000</v>
      </c>
      <c r="O42" s="93">
        <v>45000000</v>
      </c>
      <c r="P42" s="93">
        <v>32500000</v>
      </c>
      <c r="Q42" s="93">
        <v>42500000</v>
      </c>
      <c r="R42" s="93">
        <v>32500000</v>
      </c>
      <c r="S42" s="93">
        <v>22500000</v>
      </c>
      <c r="T42" s="93">
        <v>20000000</v>
      </c>
      <c r="U42" s="25"/>
      <c r="V42" s="25"/>
      <c r="W42" s="68"/>
      <c r="X42" s="25"/>
      <c r="Y42" s="25"/>
      <c r="Z42" s="25"/>
      <c r="AA42" s="25"/>
      <c r="AB42" s="25"/>
      <c r="AC42" s="7"/>
      <c r="AD42" s="91"/>
    </row>
    <row r="43" spans="1:30" ht="15" customHeight="1">
      <c r="B43" s="33"/>
      <c r="C43" s="43" t="s">
        <v>172</v>
      </c>
      <c r="D43" s="42"/>
      <c r="E43" s="42"/>
      <c r="F43" s="42"/>
      <c r="G43" s="42"/>
      <c r="H43" s="42"/>
      <c r="I43" s="42"/>
      <c r="J43" s="42"/>
      <c r="K43" s="104"/>
      <c r="L43" s="42"/>
      <c r="M43" s="105"/>
      <c r="N43" s="105"/>
      <c r="O43" s="105"/>
      <c r="P43" s="105"/>
      <c r="Q43" s="105"/>
      <c r="R43" s="105"/>
      <c r="S43" s="105"/>
      <c r="T43" s="105"/>
      <c r="U43" s="25"/>
      <c r="V43" s="25"/>
      <c r="W43" s="68"/>
      <c r="X43" s="25"/>
      <c r="Y43" s="25"/>
      <c r="Z43" s="25"/>
      <c r="AA43" s="25"/>
      <c r="AB43" s="25"/>
      <c r="AC43" s="7"/>
      <c r="AD43" s="91"/>
    </row>
    <row r="44" spans="1:30" ht="30.75" customHeight="1">
      <c r="B44" s="35"/>
      <c r="C44" s="179" t="s">
        <v>13</v>
      </c>
      <c r="D44" s="179" t="s">
        <v>47</v>
      </c>
      <c r="E44" s="179"/>
      <c r="F44" s="179"/>
      <c r="G44" s="179"/>
      <c r="H44" s="179"/>
      <c r="I44" s="179"/>
      <c r="J44" s="179"/>
      <c r="K44" s="61" t="s">
        <v>28</v>
      </c>
      <c r="L44" s="73">
        <f>L22</f>
        <v>45291</v>
      </c>
      <c r="M44" s="73">
        <f>M22</f>
        <v>45473</v>
      </c>
      <c r="N44" s="73">
        <f>N22</f>
        <v>45657</v>
      </c>
      <c r="O44" s="73">
        <f>O22</f>
        <v>45838</v>
      </c>
      <c r="P44" s="73">
        <f>P22</f>
        <v>46022</v>
      </c>
      <c r="Q44" s="73">
        <f>Q22</f>
        <v>46203</v>
      </c>
      <c r="R44" s="73">
        <f>R22</f>
        <v>46387</v>
      </c>
      <c r="S44" s="73">
        <f>S22</f>
        <v>46568</v>
      </c>
      <c r="T44" s="73">
        <f>T22</f>
        <v>46752</v>
      </c>
      <c r="U44" s="73">
        <f>U22</f>
        <v>46934</v>
      </c>
      <c r="V44" s="73">
        <f>V22</f>
        <v>47118</v>
      </c>
      <c r="W44" s="73">
        <f>W22</f>
        <v>47299</v>
      </c>
      <c r="X44" s="73">
        <f>X22</f>
        <v>47483</v>
      </c>
      <c r="Y44" s="73">
        <f>Y22</f>
        <v>47664</v>
      </c>
      <c r="Z44" s="73">
        <f>Z22</f>
        <v>47848</v>
      </c>
      <c r="AA44" s="73">
        <f>AA22</f>
        <v>48029</v>
      </c>
      <c r="AB44" s="73">
        <f>AB22</f>
        <v>48213</v>
      </c>
      <c r="AC44" s="73" t="str">
        <f>AC22</f>
        <v>Всего</v>
      </c>
      <c r="AD44" s="91"/>
    </row>
    <row r="45" spans="1:30">
      <c r="B45" s="36"/>
      <c r="C45" s="179"/>
      <c r="D45" s="179">
        <v>1</v>
      </c>
      <c r="E45" s="179"/>
      <c r="F45" s="179"/>
      <c r="G45" s="179"/>
      <c r="H45" s="179"/>
      <c r="I45" s="179"/>
      <c r="J45" s="179"/>
      <c r="K45" s="62">
        <v>2</v>
      </c>
      <c r="L45" s="62">
        <f>L23</f>
        <v>3</v>
      </c>
      <c r="M45" s="62">
        <f>M23</f>
        <v>4</v>
      </c>
      <c r="N45" s="62">
        <f>N23</f>
        <v>5</v>
      </c>
      <c r="O45" s="62">
        <f>O23</f>
        <v>6</v>
      </c>
      <c r="P45" s="62">
        <f>P23</f>
        <v>7</v>
      </c>
      <c r="Q45" s="62">
        <f>Q23</f>
        <v>8</v>
      </c>
      <c r="R45" s="62">
        <f>R23</f>
        <v>9</v>
      </c>
      <c r="S45" s="62">
        <f>S23</f>
        <v>10</v>
      </c>
      <c r="T45" s="62">
        <f>T23</f>
        <v>11</v>
      </c>
      <c r="U45" s="62">
        <f>U23</f>
        <v>12</v>
      </c>
      <c r="V45" s="62">
        <f>V23</f>
        <v>13</v>
      </c>
      <c r="W45" s="62">
        <f>W23</f>
        <v>14</v>
      </c>
      <c r="X45" s="62">
        <f>X23</f>
        <v>15</v>
      </c>
      <c r="Y45" s="62">
        <f>Y23</f>
        <v>16</v>
      </c>
      <c r="Z45" s="62">
        <f>Z23</f>
        <v>17</v>
      </c>
      <c r="AA45" s="62">
        <f>AA23</f>
        <v>18</v>
      </c>
      <c r="AB45" s="62">
        <f>AB23</f>
        <v>19</v>
      </c>
      <c r="AC45" s="62">
        <f>AC23</f>
        <v>20</v>
      </c>
      <c r="AD45" s="91"/>
    </row>
    <row r="46" spans="1:30" ht="32.25" customHeight="1">
      <c r="B46" s="36"/>
      <c r="C46" s="62">
        <v>1</v>
      </c>
      <c r="D46" s="173" t="s">
        <v>149</v>
      </c>
      <c r="E46" s="173"/>
      <c r="F46" s="173"/>
      <c r="G46" s="173"/>
      <c r="H46" s="173"/>
      <c r="I46" s="173"/>
      <c r="J46" s="173"/>
      <c r="K46" s="63" t="s">
        <v>78</v>
      </c>
      <c r="L46" s="215">
        <f>L47+L48+SUM(L55:L56)</f>
        <v>0</v>
      </c>
      <c r="M46" s="215">
        <f t="shared" ref="M46:AB46" si="9">M47+M48+SUM(M55:M56)</f>
        <v>0</v>
      </c>
      <c r="N46" s="215">
        <f t="shared" si="9"/>
        <v>0</v>
      </c>
      <c r="O46" s="215">
        <f t="shared" si="9"/>
        <v>0</v>
      </c>
      <c r="P46" s="215">
        <f t="shared" si="9"/>
        <v>0</v>
      </c>
      <c r="Q46" s="215">
        <f t="shared" si="9"/>
        <v>0</v>
      </c>
      <c r="R46" s="215">
        <f t="shared" si="9"/>
        <v>0</v>
      </c>
      <c r="S46" s="215">
        <f t="shared" si="9"/>
        <v>0</v>
      </c>
      <c r="T46" s="215">
        <f t="shared" si="9"/>
        <v>0</v>
      </c>
      <c r="U46" s="215">
        <f t="shared" si="9"/>
        <v>0</v>
      </c>
      <c r="V46" s="215">
        <f t="shared" si="9"/>
        <v>0</v>
      </c>
      <c r="W46" s="215">
        <f t="shared" si="9"/>
        <v>0</v>
      </c>
      <c r="X46" s="215">
        <f t="shared" si="9"/>
        <v>0</v>
      </c>
      <c r="Y46" s="215">
        <f t="shared" si="9"/>
        <v>0</v>
      </c>
      <c r="Z46" s="215">
        <f t="shared" si="9"/>
        <v>0</v>
      </c>
      <c r="AA46" s="215">
        <f t="shared" si="9"/>
        <v>0</v>
      </c>
      <c r="AB46" s="215">
        <f t="shared" si="9"/>
        <v>0</v>
      </c>
      <c r="AC46" s="213">
        <f>SUM(L46:AB46)</f>
        <v>0</v>
      </c>
      <c r="AD46" s="91"/>
    </row>
    <row r="47" spans="1:30" ht="62.25" customHeight="1">
      <c r="B47" s="36"/>
      <c r="C47" s="64" t="s">
        <v>37</v>
      </c>
      <c r="D47" s="172" t="s">
        <v>150</v>
      </c>
      <c r="E47" s="172"/>
      <c r="F47" s="172"/>
      <c r="G47" s="172"/>
      <c r="H47" s="172"/>
      <c r="I47" s="172"/>
      <c r="J47" s="172"/>
      <c r="K47" s="63" t="s">
        <v>78</v>
      </c>
      <c r="L47" s="212">
        <v>0</v>
      </c>
      <c r="M47" s="212">
        <v>0</v>
      </c>
      <c r="N47" s="212">
        <v>0</v>
      </c>
      <c r="O47" s="212">
        <v>0</v>
      </c>
      <c r="P47" s="212">
        <v>0</v>
      </c>
      <c r="Q47" s="212">
        <v>0</v>
      </c>
      <c r="R47" s="212">
        <v>0</v>
      </c>
      <c r="S47" s="212">
        <v>0</v>
      </c>
      <c r="T47" s="212">
        <v>0</v>
      </c>
      <c r="U47" s="212">
        <v>0</v>
      </c>
      <c r="V47" s="212">
        <v>0</v>
      </c>
      <c r="W47" s="212">
        <v>0</v>
      </c>
      <c r="X47" s="212">
        <v>0</v>
      </c>
      <c r="Y47" s="212">
        <v>0</v>
      </c>
      <c r="Z47" s="212">
        <v>0</v>
      </c>
      <c r="AA47" s="212">
        <v>0</v>
      </c>
      <c r="AB47" s="212">
        <v>0</v>
      </c>
      <c r="AC47" s="213">
        <f t="shared" ref="AC47:AC74" si="10">SUM(L47:AB47)</f>
        <v>0</v>
      </c>
      <c r="AD47" s="91"/>
    </row>
    <row r="48" spans="1:30" ht="24" customHeight="1">
      <c r="B48" s="36"/>
      <c r="C48" s="64" t="s">
        <v>108</v>
      </c>
      <c r="D48" s="184" t="s">
        <v>151</v>
      </c>
      <c r="E48" s="185"/>
      <c r="F48" s="185"/>
      <c r="G48" s="185"/>
      <c r="H48" s="185"/>
      <c r="I48" s="185"/>
      <c r="J48" s="186"/>
      <c r="K48" s="63" t="s">
        <v>78</v>
      </c>
      <c r="L48" s="215">
        <f>SUM(L49:L54)</f>
        <v>0</v>
      </c>
      <c r="M48" s="215">
        <f t="shared" ref="M48:AB48" si="11">SUM(M49:M54)</f>
        <v>0</v>
      </c>
      <c r="N48" s="215">
        <f t="shared" si="11"/>
        <v>0</v>
      </c>
      <c r="O48" s="215">
        <f t="shared" si="11"/>
        <v>0</v>
      </c>
      <c r="P48" s="215">
        <f t="shared" si="11"/>
        <v>0</v>
      </c>
      <c r="Q48" s="215">
        <f t="shared" si="11"/>
        <v>0</v>
      </c>
      <c r="R48" s="215">
        <f t="shared" si="11"/>
        <v>0</v>
      </c>
      <c r="S48" s="215">
        <f t="shared" si="11"/>
        <v>0</v>
      </c>
      <c r="T48" s="215">
        <f t="shared" si="11"/>
        <v>0</v>
      </c>
      <c r="U48" s="215">
        <f t="shared" si="11"/>
        <v>0</v>
      </c>
      <c r="V48" s="215">
        <f t="shared" si="11"/>
        <v>0</v>
      </c>
      <c r="W48" s="215">
        <f t="shared" si="11"/>
        <v>0</v>
      </c>
      <c r="X48" s="215">
        <f t="shared" si="11"/>
        <v>0</v>
      </c>
      <c r="Y48" s="215">
        <f t="shared" si="11"/>
        <v>0</v>
      </c>
      <c r="Z48" s="215">
        <f t="shared" si="11"/>
        <v>0</v>
      </c>
      <c r="AA48" s="215">
        <f t="shared" si="11"/>
        <v>0</v>
      </c>
      <c r="AB48" s="215">
        <f t="shared" si="11"/>
        <v>0</v>
      </c>
      <c r="AC48" s="213">
        <f t="shared" si="10"/>
        <v>0</v>
      </c>
      <c r="AD48" s="91"/>
    </row>
    <row r="49" spans="1:30" ht="56" customHeight="1">
      <c r="B49" s="36"/>
      <c r="C49" s="64" t="s">
        <v>54</v>
      </c>
      <c r="D49" s="190" t="s">
        <v>152</v>
      </c>
      <c r="E49" s="191"/>
      <c r="F49" s="191"/>
      <c r="G49" s="191"/>
      <c r="H49" s="191"/>
      <c r="I49" s="191"/>
      <c r="J49" s="192"/>
      <c r="K49" s="63" t="s">
        <v>78</v>
      </c>
      <c r="L49" s="212">
        <v>0</v>
      </c>
      <c r="M49" s="212">
        <v>0</v>
      </c>
      <c r="N49" s="212">
        <v>0</v>
      </c>
      <c r="O49" s="212">
        <v>0</v>
      </c>
      <c r="P49" s="212">
        <v>0</v>
      </c>
      <c r="Q49" s="212">
        <v>0</v>
      </c>
      <c r="R49" s="212">
        <v>0</v>
      </c>
      <c r="S49" s="212">
        <v>0</v>
      </c>
      <c r="T49" s="212">
        <v>0</v>
      </c>
      <c r="U49" s="212">
        <v>0</v>
      </c>
      <c r="V49" s="212">
        <v>0</v>
      </c>
      <c r="W49" s="212">
        <v>0</v>
      </c>
      <c r="X49" s="212">
        <v>0</v>
      </c>
      <c r="Y49" s="212">
        <v>0</v>
      </c>
      <c r="Z49" s="212">
        <v>0</v>
      </c>
      <c r="AA49" s="212">
        <v>0</v>
      </c>
      <c r="AB49" s="212">
        <v>0</v>
      </c>
      <c r="AC49" s="213">
        <f t="shared" si="10"/>
        <v>0</v>
      </c>
      <c r="AD49" s="91"/>
    </row>
    <row r="50" spans="1:30" ht="24" customHeight="1">
      <c r="B50" s="36"/>
      <c r="C50" s="64" t="s">
        <v>55</v>
      </c>
      <c r="D50" s="190" t="s">
        <v>153</v>
      </c>
      <c r="E50" s="191"/>
      <c r="F50" s="191"/>
      <c r="G50" s="191"/>
      <c r="H50" s="191"/>
      <c r="I50" s="191"/>
      <c r="J50" s="192"/>
      <c r="K50" s="63" t="s">
        <v>78</v>
      </c>
      <c r="L50" s="212">
        <v>0</v>
      </c>
      <c r="M50" s="212">
        <v>0</v>
      </c>
      <c r="N50" s="212">
        <v>0</v>
      </c>
      <c r="O50" s="212">
        <v>0</v>
      </c>
      <c r="P50" s="212">
        <v>0</v>
      </c>
      <c r="Q50" s="212">
        <v>0</v>
      </c>
      <c r="R50" s="212">
        <v>0</v>
      </c>
      <c r="S50" s="212">
        <v>0</v>
      </c>
      <c r="T50" s="212">
        <v>0</v>
      </c>
      <c r="U50" s="212">
        <v>0</v>
      </c>
      <c r="V50" s="212">
        <v>0</v>
      </c>
      <c r="W50" s="212">
        <v>0</v>
      </c>
      <c r="X50" s="212">
        <v>0</v>
      </c>
      <c r="Y50" s="212">
        <v>0</v>
      </c>
      <c r="Z50" s="212">
        <v>0</v>
      </c>
      <c r="AA50" s="212">
        <v>0</v>
      </c>
      <c r="AB50" s="212">
        <v>0</v>
      </c>
      <c r="AC50" s="213">
        <f t="shared" si="10"/>
        <v>0</v>
      </c>
      <c r="AD50" s="91"/>
    </row>
    <row r="51" spans="1:30" ht="24" customHeight="1">
      <c r="B51" s="36"/>
      <c r="C51" s="64" t="s">
        <v>56</v>
      </c>
      <c r="D51" s="190" t="s">
        <v>154</v>
      </c>
      <c r="E51" s="191"/>
      <c r="F51" s="191"/>
      <c r="G51" s="191"/>
      <c r="H51" s="191"/>
      <c r="I51" s="191"/>
      <c r="J51" s="192"/>
      <c r="K51" s="63" t="s">
        <v>78</v>
      </c>
      <c r="L51" s="212">
        <v>0</v>
      </c>
      <c r="M51" s="212">
        <v>0</v>
      </c>
      <c r="N51" s="212">
        <v>0</v>
      </c>
      <c r="O51" s="212">
        <v>0</v>
      </c>
      <c r="P51" s="212">
        <v>0</v>
      </c>
      <c r="Q51" s="212">
        <v>0</v>
      </c>
      <c r="R51" s="212">
        <v>0</v>
      </c>
      <c r="S51" s="212">
        <v>0</v>
      </c>
      <c r="T51" s="212">
        <v>0</v>
      </c>
      <c r="U51" s="212">
        <v>0</v>
      </c>
      <c r="V51" s="212">
        <v>0</v>
      </c>
      <c r="W51" s="212">
        <v>0</v>
      </c>
      <c r="X51" s="212">
        <v>0</v>
      </c>
      <c r="Y51" s="212">
        <v>0</v>
      </c>
      <c r="Z51" s="212">
        <v>0</v>
      </c>
      <c r="AA51" s="212">
        <v>0</v>
      </c>
      <c r="AB51" s="212">
        <v>0</v>
      </c>
      <c r="AC51" s="213">
        <f t="shared" si="10"/>
        <v>0</v>
      </c>
      <c r="AD51" s="91"/>
    </row>
    <row r="52" spans="1:30" ht="24" customHeight="1">
      <c r="B52" s="36"/>
      <c r="C52" s="64" t="s">
        <v>57</v>
      </c>
      <c r="D52" s="190" t="s">
        <v>155</v>
      </c>
      <c r="E52" s="191"/>
      <c r="F52" s="191"/>
      <c r="G52" s="191"/>
      <c r="H52" s="191"/>
      <c r="I52" s="191"/>
      <c r="J52" s="192"/>
      <c r="K52" s="63" t="s">
        <v>78</v>
      </c>
      <c r="L52" s="212">
        <v>0</v>
      </c>
      <c r="M52" s="212">
        <v>0</v>
      </c>
      <c r="N52" s="212">
        <v>0</v>
      </c>
      <c r="O52" s="212">
        <v>0</v>
      </c>
      <c r="P52" s="212">
        <v>0</v>
      </c>
      <c r="Q52" s="212">
        <v>0</v>
      </c>
      <c r="R52" s="212">
        <v>0</v>
      </c>
      <c r="S52" s="212">
        <v>0</v>
      </c>
      <c r="T52" s="212">
        <v>0</v>
      </c>
      <c r="U52" s="212">
        <v>0</v>
      </c>
      <c r="V52" s="212">
        <v>0</v>
      </c>
      <c r="W52" s="212">
        <v>0</v>
      </c>
      <c r="X52" s="212">
        <v>0</v>
      </c>
      <c r="Y52" s="212">
        <v>0</v>
      </c>
      <c r="Z52" s="212">
        <v>0</v>
      </c>
      <c r="AA52" s="212">
        <v>0</v>
      </c>
      <c r="AB52" s="212">
        <v>0</v>
      </c>
      <c r="AC52" s="213">
        <f t="shared" si="10"/>
        <v>0</v>
      </c>
      <c r="AD52" s="91"/>
    </row>
    <row r="53" spans="1:30" ht="24" customHeight="1">
      <c r="B53" s="36"/>
      <c r="C53" s="64" t="s">
        <v>58</v>
      </c>
      <c r="D53" s="190" t="s">
        <v>156</v>
      </c>
      <c r="E53" s="191"/>
      <c r="F53" s="191"/>
      <c r="G53" s="191"/>
      <c r="H53" s="191"/>
      <c r="I53" s="191"/>
      <c r="J53" s="192"/>
      <c r="K53" s="63" t="s">
        <v>78</v>
      </c>
      <c r="L53" s="212">
        <v>0</v>
      </c>
      <c r="M53" s="212">
        <v>0</v>
      </c>
      <c r="N53" s="212">
        <v>0</v>
      </c>
      <c r="O53" s="212">
        <v>0</v>
      </c>
      <c r="P53" s="212">
        <v>0</v>
      </c>
      <c r="Q53" s="212">
        <v>0</v>
      </c>
      <c r="R53" s="212">
        <v>0</v>
      </c>
      <c r="S53" s="212">
        <v>0</v>
      </c>
      <c r="T53" s="212">
        <v>0</v>
      </c>
      <c r="U53" s="212">
        <v>0</v>
      </c>
      <c r="V53" s="212">
        <v>0</v>
      </c>
      <c r="W53" s="212">
        <v>0</v>
      </c>
      <c r="X53" s="212">
        <v>0</v>
      </c>
      <c r="Y53" s="212">
        <v>0</v>
      </c>
      <c r="Z53" s="212">
        <v>0</v>
      </c>
      <c r="AA53" s="212">
        <v>0</v>
      </c>
      <c r="AB53" s="212">
        <v>0</v>
      </c>
      <c r="AC53" s="213">
        <f t="shared" si="10"/>
        <v>0</v>
      </c>
      <c r="AD53" s="91"/>
    </row>
    <row r="54" spans="1:30" ht="24" customHeight="1">
      <c r="B54" s="36"/>
      <c r="C54" s="64" t="s">
        <v>143</v>
      </c>
      <c r="D54" s="190" t="s">
        <v>142</v>
      </c>
      <c r="E54" s="191"/>
      <c r="F54" s="191"/>
      <c r="G54" s="191"/>
      <c r="H54" s="191"/>
      <c r="I54" s="191"/>
      <c r="J54" s="192"/>
      <c r="K54" s="63" t="s">
        <v>78</v>
      </c>
      <c r="L54" s="212">
        <v>0</v>
      </c>
      <c r="M54" s="212">
        <v>0</v>
      </c>
      <c r="N54" s="212">
        <v>0</v>
      </c>
      <c r="O54" s="212">
        <v>0</v>
      </c>
      <c r="P54" s="212">
        <v>0</v>
      </c>
      <c r="Q54" s="212">
        <v>0</v>
      </c>
      <c r="R54" s="212">
        <v>0</v>
      </c>
      <c r="S54" s="212">
        <v>0</v>
      </c>
      <c r="T54" s="212">
        <v>0</v>
      </c>
      <c r="U54" s="212">
        <v>0</v>
      </c>
      <c r="V54" s="212">
        <v>0</v>
      </c>
      <c r="W54" s="212">
        <v>0</v>
      </c>
      <c r="X54" s="212">
        <v>0</v>
      </c>
      <c r="Y54" s="212">
        <v>0</v>
      </c>
      <c r="Z54" s="212">
        <v>0</v>
      </c>
      <c r="AA54" s="212">
        <v>0</v>
      </c>
      <c r="AB54" s="212">
        <v>0</v>
      </c>
      <c r="AC54" s="213">
        <f t="shared" si="10"/>
        <v>0</v>
      </c>
      <c r="AD54" s="91"/>
    </row>
    <row r="55" spans="1:30" ht="50" customHeight="1">
      <c r="B55" s="36"/>
      <c r="C55" s="64" t="s">
        <v>39</v>
      </c>
      <c r="D55" s="184" t="s">
        <v>157</v>
      </c>
      <c r="E55" s="185"/>
      <c r="F55" s="185"/>
      <c r="G55" s="185"/>
      <c r="H55" s="185"/>
      <c r="I55" s="185"/>
      <c r="J55" s="186"/>
      <c r="K55" s="63" t="s">
        <v>78</v>
      </c>
      <c r="L55" s="212">
        <v>0</v>
      </c>
      <c r="M55" s="212">
        <v>0</v>
      </c>
      <c r="N55" s="212">
        <v>0</v>
      </c>
      <c r="O55" s="212">
        <v>0</v>
      </c>
      <c r="P55" s="212">
        <v>0</v>
      </c>
      <c r="Q55" s="212">
        <v>0</v>
      </c>
      <c r="R55" s="212">
        <v>0</v>
      </c>
      <c r="S55" s="212">
        <v>0</v>
      </c>
      <c r="T55" s="212">
        <v>0</v>
      </c>
      <c r="U55" s="212">
        <v>0</v>
      </c>
      <c r="V55" s="212">
        <v>0</v>
      </c>
      <c r="W55" s="212">
        <v>0</v>
      </c>
      <c r="X55" s="212">
        <v>0</v>
      </c>
      <c r="Y55" s="212">
        <v>0</v>
      </c>
      <c r="Z55" s="212">
        <v>0</v>
      </c>
      <c r="AA55" s="212">
        <v>0</v>
      </c>
      <c r="AB55" s="212">
        <v>0</v>
      </c>
      <c r="AC55" s="213">
        <f t="shared" si="10"/>
        <v>0</v>
      </c>
      <c r="AD55" s="91"/>
    </row>
    <row r="56" spans="1:30" ht="24" customHeight="1">
      <c r="B56" s="36"/>
      <c r="C56" s="64" t="s">
        <v>40</v>
      </c>
      <c r="D56" s="184" t="s">
        <v>158</v>
      </c>
      <c r="E56" s="185"/>
      <c r="F56" s="185"/>
      <c r="G56" s="185"/>
      <c r="H56" s="185"/>
      <c r="I56" s="185"/>
      <c r="J56" s="186"/>
      <c r="K56" s="63" t="s">
        <v>78</v>
      </c>
      <c r="L56" s="212">
        <v>0</v>
      </c>
      <c r="M56" s="212">
        <v>0</v>
      </c>
      <c r="N56" s="212">
        <v>0</v>
      </c>
      <c r="O56" s="212">
        <v>0</v>
      </c>
      <c r="P56" s="212">
        <v>0</v>
      </c>
      <c r="Q56" s="212">
        <v>0</v>
      </c>
      <c r="R56" s="212">
        <v>0</v>
      </c>
      <c r="S56" s="212">
        <v>0</v>
      </c>
      <c r="T56" s="212">
        <v>0</v>
      </c>
      <c r="U56" s="212">
        <v>0</v>
      </c>
      <c r="V56" s="212">
        <v>0</v>
      </c>
      <c r="W56" s="212">
        <v>0</v>
      </c>
      <c r="X56" s="212">
        <v>0</v>
      </c>
      <c r="Y56" s="212">
        <v>0</v>
      </c>
      <c r="Z56" s="212">
        <v>0</v>
      </c>
      <c r="AA56" s="212">
        <v>0</v>
      </c>
      <c r="AB56" s="212">
        <v>0</v>
      </c>
      <c r="AC56" s="213">
        <f t="shared" si="10"/>
        <v>0</v>
      </c>
      <c r="AD56" s="91"/>
    </row>
    <row r="57" spans="1:30" ht="14.5" customHeight="1">
      <c r="B57" s="35"/>
      <c r="C57" s="65" t="s">
        <v>44</v>
      </c>
      <c r="D57" s="173" t="s">
        <v>50</v>
      </c>
      <c r="E57" s="173"/>
      <c r="F57" s="173"/>
      <c r="G57" s="173"/>
      <c r="H57" s="173"/>
      <c r="I57" s="173"/>
      <c r="J57" s="173"/>
      <c r="K57" s="63" t="s">
        <v>78</v>
      </c>
      <c r="L57" s="215">
        <f>L58+L59+SUM(L65:L73)</f>
        <v>0</v>
      </c>
      <c r="M57" s="215">
        <f t="shared" ref="M57:AB57" si="12">M58+M59+SUM(M65:M73)</f>
        <v>0</v>
      </c>
      <c r="N57" s="215">
        <f t="shared" si="12"/>
        <v>0</v>
      </c>
      <c r="O57" s="215">
        <f t="shared" si="12"/>
        <v>0</v>
      </c>
      <c r="P57" s="215">
        <f t="shared" si="12"/>
        <v>0</v>
      </c>
      <c r="Q57" s="215">
        <f t="shared" si="12"/>
        <v>0</v>
      </c>
      <c r="R57" s="215">
        <f t="shared" si="12"/>
        <v>0</v>
      </c>
      <c r="S57" s="215">
        <f t="shared" si="12"/>
        <v>0</v>
      </c>
      <c r="T57" s="215">
        <f t="shared" si="12"/>
        <v>0</v>
      </c>
      <c r="U57" s="215">
        <f t="shared" si="12"/>
        <v>0</v>
      </c>
      <c r="V57" s="215">
        <f t="shared" si="12"/>
        <v>0</v>
      </c>
      <c r="W57" s="215">
        <f t="shared" si="12"/>
        <v>0</v>
      </c>
      <c r="X57" s="215">
        <f t="shared" si="12"/>
        <v>0</v>
      </c>
      <c r="Y57" s="215">
        <f t="shared" si="12"/>
        <v>0</v>
      </c>
      <c r="Z57" s="215">
        <f t="shared" si="12"/>
        <v>0</v>
      </c>
      <c r="AA57" s="215">
        <f t="shared" si="12"/>
        <v>0</v>
      </c>
      <c r="AB57" s="215">
        <f t="shared" si="12"/>
        <v>0</v>
      </c>
      <c r="AC57" s="213">
        <f t="shared" si="10"/>
        <v>0</v>
      </c>
      <c r="AD57" s="91"/>
    </row>
    <row r="58" spans="1:30" ht="66" customHeight="1">
      <c r="A58" s="99"/>
      <c r="B58" s="35"/>
      <c r="C58" s="64" t="s">
        <v>31</v>
      </c>
      <c r="D58" s="174" t="s">
        <v>160</v>
      </c>
      <c r="E58" s="174"/>
      <c r="F58" s="174"/>
      <c r="G58" s="174"/>
      <c r="H58" s="174"/>
      <c r="I58" s="174"/>
      <c r="J58" s="174"/>
      <c r="K58" s="63" t="s">
        <v>78</v>
      </c>
      <c r="L58" s="212">
        <v>0</v>
      </c>
      <c r="M58" s="212">
        <v>0</v>
      </c>
      <c r="N58" s="212">
        <v>0</v>
      </c>
      <c r="O58" s="212">
        <v>0</v>
      </c>
      <c r="P58" s="212">
        <v>0</v>
      </c>
      <c r="Q58" s="212">
        <v>0</v>
      </c>
      <c r="R58" s="212">
        <v>0</v>
      </c>
      <c r="S58" s="212">
        <v>0</v>
      </c>
      <c r="T58" s="212">
        <v>0</v>
      </c>
      <c r="U58" s="212">
        <v>0</v>
      </c>
      <c r="V58" s="212">
        <v>0</v>
      </c>
      <c r="W58" s="212">
        <v>0</v>
      </c>
      <c r="X58" s="212">
        <v>0</v>
      </c>
      <c r="Y58" s="212">
        <v>0</v>
      </c>
      <c r="Z58" s="212">
        <v>0</v>
      </c>
      <c r="AA58" s="212">
        <v>0</v>
      </c>
      <c r="AB58" s="212">
        <v>0</v>
      </c>
      <c r="AC58" s="213">
        <f t="shared" si="10"/>
        <v>0</v>
      </c>
      <c r="AD58" s="91"/>
    </row>
    <row r="59" spans="1:30" ht="29" customHeight="1">
      <c r="B59" s="35"/>
      <c r="C59" s="64" t="s">
        <v>32</v>
      </c>
      <c r="D59" s="174" t="s">
        <v>144</v>
      </c>
      <c r="E59" s="174"/>
      <c r="F59" s="174"/>
      <c r="G59" s="174"/>
      <c r="H59" s="174"/>
      <c r="I59" s="174"/>
      <c r="J59" s="174"/>
      <c r="K59" s="63" t="s">
        <v>78</v>
      </c>
      <c r="L59" s="215">
        <f>SUM(L60:L64)</f>
        <v>0</v>
      </c>
      <c r="M59" s="215">
        <f t="shared" ref="M59:AB59" si="13">SUM(M60:M64)</f>
        <v>0</v>
      </c>
      <c r="N59" s="215">
        <f t="shared" si="13"/>
        <v>0</v>
      </c>
      <c r="O59" s="215">
        <f t="shared" si="13"/>
        <v>0</v>
      </c>
      <c r="P59" s="215">
        <f t="shared" si="13"/>
        <v>0</v>
      </c>
      <c r="Q59" s="215">
        <f t="shared" si="13"/>
        <v>0</v>
      </c>
      <c r="R59" s="215">
        <f t="shared" si="13"/>
        <v>0</v>
      </c>
      <c r="S59" s="215">
        <f t="shared" si="13"/>
        <v>0</v>
      </c>
      <c r="T59" s="215">
        <f t="shared" si="13"/>
        <v>0</v>
      </c>
      <c r="U59" s="215">
        <f t="shared" si="13"/>
        <v>0</v>
      </c>
      <c r="V59" s="215">
        <f t="shared" si="13"/>
        <v>0</v>
      </c>
      <c r="W59" s="215">
        <f t="shared" si="13"/>
        <v>0</v>
      </c>
      <c r="X59" s="215">
        <f t="shared" si="13"/>
        <v>0</v>
      </c>
      <c r="Y59" s="215">
        <f t="shared" si="13"/>
        <v>0</v>
      </c>
      <c r="Z59" s="215">
        <f t="shared" si="13"/>
        <v>0</v>
      </c>
      <c r="AA59" s="215">
        <f t="shared" si="13"/>
        <v>0</v>
      </c>
      <c r="AB59" s="215">
        <f t="shared" si="13"/>
        <v>0</v>
      </c>
      <c r="AC59" s="213">
        <f t="shared" si="10"/>
        <v>0</v>
      </c>
      <c r="AD59" s="91"/>
    </row>
    <row r="60" spans="1:30" ht="53.25" customHeight="1">
      <c r="A60" s="100"/>
      <c r="B60" s="35"/>
      <c r="C60" s="64" t="s">
        <v>59</v>
      </c>
      <c r="D60" s="181" t="s">
        <v>140</v>
      </c>
      <c r="E60" s="181"/>
      <c r="F60" s="181"/>
      <c r="G60" s="181"/>
      <c r="H60" s="181"/>
      <c r="I60" s="181"/>
      <c r="J60" s="181"/>
      <c r="K60" s="63" t="s">
        <v>78</v>
      </c>
      <c r="L60" s="212">
        <v>0</v>
      </c>
      <c r="M60" s="212">
        <v>0</v>
      </c>
      <c r="N60" s="212">
        <v>0</v>
      </c>
      <c r="O60" s="212">
        <v>0</v>
      </c>
      <c r="P60" s="212">
        <v>0</v>
      </c>
      <c r="Q60" s="212">
        <v>0</v>
      </c>
      <c r="R60" s="212">
        <v>0</v>
      </c>
      <c r="S60" s="212">
        <v>0</v>
      </c>
      <c r="T60" s="212">
        <v>0</v>
      </c>
      <c r="U60" s="212">
        <v>0</v>
      </c>
      <c r="V60" s="212">
        <v>0</v>
      </c>
      <c r="W60" s="212">
        <v>0</v>
      </c>
      <c r="X60" s="212">
        <v>0</v>
      </c>
      <c r="Y60" s="212">
        <v>0</v>
      </c>
      <c r="Z60" s="212">
        <v>0</v>
      </c>
      <c r="AA60" s="212">
        <v>0</v>
      </c>
      <c r="AB60" s="212">
        <v>0</v>
      </c>
      <c r="AC60" s="213">
        <f t="shared" si="10"/>
        <v>0</v>
      </c>
      <c r="AD60" s="91"/>
    </row>
    <row r="61" spans="1:30" ht="28.25" customHeight="1">
      <c r="B61" s="35"/>
      <c r="C61" s="64" t="s">
        <v>63</v>
      </c>
      <c r="D61" s="181" t="s">
        <v>48</v>
      </c>
      <c r="E61" s="181"/>
      <c r="F61" s="181"/>
      <c r="G61" s="181"/>
      <c r="H61" s="181"/>
      <c r="I61" s="181"/>
      <c r="J61" s="181"/>
      <c r="K61" s="63" t="s">
        <v>78</v>
      </c>
      <c r="L61" s="212">
        <v>0</v>
      </c>
      <c r="M61" s="212">
        <v>0</v>
      </c>
      <c r="N61" s="212">
        <v>0</v>
      </c>
      <c r="O61" s="212">
        <v>0</v>
      </c>
      <c r="P61" s="212">
        <v>0</v>
      </c>
      <c r="Q61" s="212">
        <v>0</v>
      </c>
      <c r="R61" s="212">
        <v>0</v>
      </c>
      <c r="S61" s="212">
        <v>0</v>
      </c>
      <c r="T61" s="212">
        <v>0</v>
      </c>
      <c r="U61" s="212">
        <v>0</v>
      </c>
      <c r="V61" s="212">
        <v>0</v>
      </c>
      <c r="W61" s="212">
        <v>0</v>
      </c>
      <c r="X61" s="212">
        <v>0</v>
      </c>
      <c r="Y61" s="212">
        <v>0</v>
      </c>
      <c r="Z61" s="212">
        <v>0</v>
      </c>
      <c r="AA61" s="212">
        <v>0</v>
      </c>
      <c r="AB61" s="212">
        <v>0</v>
      </c>
      <c r="AC61" s="213">
        <f t="shared" si="10"/>
        <v>0</v>
      </c>
      <c r="AD61" s="91"/>
    </row>
    <row r="62" spans="1:30" ht="28.25" customHeight="1">
      <c r="A62" s="100"/>
      <c r="B62" s="35"/>
      <c r="C62" s="64" t="s">
        <v>64</v>
      </c>
      <c r="D62" s="181" t="s">
        <v>141</v>
      </c>
      <c r="E62" s="181"/>
      <c r="F62" s="181"/>
      <c r="G62" s="181"/>
      <c r="H62" s="181"/>
      <c r="I62" s="181"/>
      <c r="J62" s="181"/>
      <c r="K62" s="63" t="s">
        <v>78</v>
      </c>
      <c r="L62" s="212">
        <v>0</v>
      </c>
      <c r="M62" s="212">
        <v>0</v>
      </c>
      <c r="N62" s="212">
        <v>0</v>
      </c>
      <c r="O62" s="212">
        <v>0</v>
      </c>
      <c r="P62" s="212">
        <v>0</v>
      </c>
      <c r="Q62" s="212">
        <v>0</v>
      </c>
      <c r="R62" s="212">
        <v>0</v>
      </c>
      <c r="S62" s="212">
        <v>0</v>
      </c>
      <c r="T62" s="212">
        <v>0</v>
      </c>
      <c r="U62" s="212">
        <v>0</v>
      </c>
      <c r="V62" s="212">
        <v>0</v>
      </c>
      <c r="W62" s="212">
        <v>0</v>
      </c>
      <c r="X62" s="212">
        <v>0</v>
      </c>
      <c r="Y62" s="212">
        <v>0</v>
      </c>
      <c r="Z62" s="212">
        <v>0</v>
      </c>
      <c r="AA62" s="212">
        <v>0</v>
      </c>
      <c r="AB62" s="212">
        <v>0</v>
      </c>
      <c r="AC62" s="213">
        <f t="shared" si="10"/>
        <v>0</v>
      </c>
      <c r="AD62" s="91"/>
    </row>
    <row r="63" spans="1:30" ht="28.25" customHeight="1">
      <c r="A63" s="100"/>
      <c r="B63" s="35"/>
      <c r="C63" s="64" t="s">
        <v>65</v>
      </c>
      <c r="D63" s="181" t="s">
        <v>49</v>
      </c>
      <c r="E63" s="181"/>
      <c r="F63" s="181"/>
      <c r="G63" s="181"/>
      <c r="H63" s="181"/>
      <c r="I63" s="181"/>
      <c r="J63" s="181"/>
      <c r="K63" s="63" t="s">
        <v>78</v>
      </c>
      <c r="L63" s="212">
        <v>0</v>
      </c>
      <c r="M63" s="212">
        <v>0</v>
      </c>
      <c r="N63" s="212">
        <v>0</v>
      </c>
      <c r="O63" s="212">
        <v>0</v>
      </c>
      <c r="P63" s="212">
        <v>0</v>
      </c>
      <c r="Q63" s="212">
        <v>0</v>
      </c>
      <c r="R63" s="212">
        <v>0</v>
      </c>
      <c r="S63" s="212">
        <v>0</v>
      </c>
      <c r="T63" s="212">
        <v>0</v>
      </c>
      <c r="U63" s="212">
        <v>0</v>
      </c>
      <c r="V63" s="212">
        <v>0</v>
      </c>
      <c r="W63" s="212">
        <v>0</v>
      </c>
      <c r="X63" s="212">
        <v>0</v>
      </c>
      <c r="Y63" s="212">
        <v>0</v>
      </c>
      <c r="Z63" s="212">
        <v>0</v>
      </c>
      <c r="AA63" s="212">
        <v>0</v>
      </c>
      <c r="AB63" s="212">
        <v>0</v>
      </c>
      <c r="AC63" s="213">
        <f t="shared" si="10"/>
        <v>0</v>
      </c>
      <c r="AD63" s="91"/>
    </row>
    <row r="64" spans="1:30" ht="28.25" customHeight="1">
      <c r="B64" s="35"/>
      <c r="C64" s="64" t="s">
        <v>66</v>
      </c>
      <c r="D64" s="181" t="s">
        <v>161</v>
      </c>
      <c r="E64" s="181"/>
      <c r="F64" s="181"/>
      <c r="G64" s="181"/>
      <c r="H64" s="181"/>
      <c r="I64" s="181"/>
      <c r="J64" s="181"/>
      <c r="K64" s="63" t="s">
        <v>78</v>
      </c>
      <c r="L64" s="212">
        <v>0</v>
      </c>
      <c r="M64" s="212">
        <v>0</v>
      </c>
      <c r="N64" s="212">
        <v>0</v>
      </c>
      <c r="O64" s="212">
        <v>0</v>
      </c>
      <c r="P64" s="212">
        <v>0</v>
      </c>
      <c r="Q64" s="212">
        <v>0</v>
      </c>
      <c r="R64" s="212">
        <v>0</v>
      </c>
      <c r="S64" s="212">
        <v>0</v>
      </c>
      <c r="T64" s="212">
        <v>0</v>
      </c>
      <c r="U64" s="212">
        <v>0</v>
      </c>
      <c r="V64" s="212">
        <v>0</v>
      </c>
      <c r="W64" s="212">
        <v>0</v>
      </c>
      <c r="X64" s="212">
        <v>0</v>
      </c>
      <c r="Y64" s="212">
        <v>0</v>
      </c>
      <c r="Z64" s="212">
        <v>0</v>
      </c>
      <c r="AA64" s="212">
        <v>0</v>
      </c>
      <c r="AB64" s="212">
        <v>0</v>
      </c>
      <c r="AC64" s="213">
        <f t="shared" si="10"/>
        <v>0</v>
      </c>
      <c r="AD64" s="91"/>
    </row>
    <row r="65" spans="1:30" ht="28.25" customHeight="1">
      <c r="A65" s="100"/>
      <c r="B65" s="35"/>
      <c r="C65" s="64" t="s">
        <v>33</v>
      </c>
      <c r="D65" s="174" t="s">
        <v>189</v>
      </c>
      <c r="E65" s="174"/>
      <c r="F65" s="174"/>
      <c r="G65" s="174"/>
      <c r="H65" s="174"/>
      <c r="I65" s="174"/>
      <c r="J65" s="174"/>
      <c r="K65" s="63" t="s">
        <v>78</v>
      </c>
      <c r="L65" s="212">
        <v>0</v>
      </c>
      <c r="M65" s="212">
        <v>0</v>
      </c>
      <c r="N65" s="212">
        <v>0</v>
      </c>
      <c r="O65" s="212">
        <v>0</v>
      </c>
      <c r="P65" s="212">
        <v>0</v>
      </c>
      <c r="Q65" s="212">
        <v>0</v>
      </c>
      <c r="R65" s="212">
        <v>0</v>
      </c>
      <c r="S65" s="212">
        <v>0</v>
      </c>
      <c r="T65" s="212">
        <v>0</v>
      </c>
      <c r="U65" s="212">
        <v>0</v>
      </c>
      <c r="V65" s="212">
        <v>0</v>
      </c>
      <c r="W65" s="212">
        <v>0</v>
      </c>
      <c r="X65" s="212">
        <v>0</v>
      </c>
      <c r="Y65" s="212">
        <v>0</v>
      </c>
      <c r="Z65" s="212">
        <v>0</v>
      </c>
      <c r="AA65" s="212">
        <v>0</v>
      </c>
      <c r="AB65" s="212">
        <v>0</v>
      </c>
      <c r="AC65" s="213">
        <f t="shared" si="10"/>
        <v>0</v>
      </c>
      <c r="AD65" s="91"/>
    </row>
    <row r="66" spans="1:30" ht="28.25" customHeight="1">
      <c r="A66" s="102"/>
      <c r="B66" s="35"/>
      <c r="C66" s="64" t="s">
        <v>60</v>
      </c>
      <c r="D66" s="174" t="s">
        <v>190</v>
      </c>
      <c r="E66" s="174"/>
      <c r="F66" s="174"/>
      <c r="G66" s="174"/>
      <c r="H66" s="174"/>
      <c r="I66" s="174"/>
      <c r="J66" s="174"/>
      <c r="K66" s="63" t="s">
        <v>78</v>
      </c>
      <c r="L66" s="212">
        <v>0</v>
      </c>
      <c r="M66" s="212">
        <v>0</v>
      </c>
      <c r="N66" s="212">
        <v>0</v>
      </c>
      <c r="O66" s="212">
        <v>0</v>
      </c>
      <c r="P66" s="212">
        <v>0</v>
      </c>
      <c r="Q66" s="212">
        <v>0</v>
      </c>
      <c r="R66" s="212">
        <v>0</v>
      </c>
      <c r="S66" s="212">
        <v>0</v>
      </c>
      <c r="T66" s="212">
        <v>0</v>
      </c>
      <c r="U66" s="212">
        <v>0</v>
      </c>
      <c r="V66" s="212">
        <v>0</v>
      </c>
      <c r="W66" s="212">
        <v>0</v>
      </c>
      <c r="X66" s="212">
        <v>0</v>
      </c>
      <c r="Y66" s="212">
        <v>0</v>
      </c>
      <c r="Z66" s="212">
        <v>0</v>
      </c>
      <c r="AA66" s="212">
        <v>0</v>
      </c>
      <c r="AB66" s="212">
        <v>0</v>
      </c>
      <c r="AC66" s="213">
        <f t="shared" si="10"/>
        <v>0</v>
      </c>
      <c r="AD66" s="91"/>
    </row>
    <row r="67" spans="1:30" ht="28.25" customHeight="1">
      <c r="B67" s="35"/>
      <c r="C67" s="64" t="s">
        <v>61</v>
      </c>
      <c r="D67" s="174" t="s">
        <v>191</v>
      </c>
      <c r="E67" s="174"/>
      <c r="F67" s="174"/>
      <c r="G67" s="174"/>
      <c r="H67" s="174"/>
      <c r="I67" s="174"/>
      <c r="J67" s="174"/>
      <c r="K67" s="63" t="s">
        <v>78</v>
      </c>
      <c r="L67" s="212">
        <v>0</v>
      </c>
      <c r="M67" s="212">
        <v>0</v>
      </c>
      <c r="N67" s="212">
        <v>0</v>
      </c>
      <c r="O67" s="212">
        <v>0</v>
      </c>
      <c r="P67" s="212">
        <v>0</v>
      </c>
      <c r="Q67" s="212">
        <v>0</v>
      </c>
      <c r="R67" s="212">
        <v>0</v>
      </c>
      <c r="S67" s="212">
        <v>0</v>
      </c>
      <c r="T67" s="212">
        <v>0</v>
      </c>
      <c r="U67" s="212">
        <v>0</v>
      </c>
      <c r="V67" s="212">
        <v>0</v>
      </c>
      <c r="W67" s="212">
        <v>0</v>
      </c>
      <c r="X67" s="212">
        <v>0</v>
      </c>
      <c r="Y67" s="212">
        <v>0</v>
      </c>
      <c r="Z67" s="212">
        <v>0</v>
      </c>
      <c r="AA67" s="212">
        <v>0</v>
      </c>
      <c r="AB67" s="212">
        <v>0</v>
      </c>
      <c r="AC67" s="213">
        <f t="shared" si="10"/>
        <v>0</v>
      </c>
      <c r="AD67" s="91"/>
    </row>
    <row r="68" spans="1:30" ht="28.25" customHeight="1">
      <c r="B68" s="35"/>
      <c r="C68" s="64" t="s">
        <v>62</v>
      </c>
      <c r="D68" s="174" t="s">
        <v>192</v>
      </c>
      <c r="E68" s="174"/>
      <c r="F68" s="174"/>
      <c r="G68" s="174"/>
      <c r="H68" s="174"/>
      <c r="I68" s="174"/>
      <c r="J68" s="174"/>
      <c r="K68" s="63" t="s">
        <v>78</v>
      </c>
      <c r="L68" s="212">
        <v>0</v>
      </c>
      <c r="M68" s="212">
        <v>0</v>
      </c>
      <c r="N68" s="212">
        <v>0</v>
      </c>
      <c r="O68" s="212">
        <v>0</v>
      </c>
      <c r="P68" s="212">
        <v>0</v>
      </c>
      <c r="Q68" s="212">
        <v>0</v>
      </c>
      <c r="R68" s="212">
        <v>0</v>
      </c>
      <c r="S68" s="212">
        <v>0</v>
      </c>
      <c r="T68" s="212">
        <v>0</v>
      </c>
      <c r="U68" s="212">
        <v>0</v>
      </c>
      <c r="V68" s="212">
        <v>0</v>
      </c>
      <c r="W68" s="212">
        <v>0</v>
      </c>
      <c r="X68" s="212">
        <v>0</v>
      </c>
      <c r="Y68" s="212">
        <v>0</v>
      </c>
      <c r="Z68" s="212">
        <v>0</v>
      </c>
      <c r="AA68" s="212">
        <v>0</v>
      </c>
      <c r="AB68" s="212">
        <v>0</v>
      </c>
      <c r="AC68" s="213">
        <f t="shared" si="10"/>
        <v>0</v>
      </c>
      <c r="AD68" s="91"/>
    </row>
    <row r="69" spans="1:30" ht="28.25" customHeight="1">
      <c r="A69" s="102"/>
      <c r="B69" s="35"/>
      <c r="C69" s="64" t="s">
        <v>67</v>
      </c>
      <c r="D69" s="174" t="s">
        <v>193</v>
      </c>
      <c r="E69" s="174"/>
      <c r="F69" s="174"/>
      <c r="G69" s="174"/>
      <c r="H69" s="174"/>
      <c r="I69" s="174"/>
      <c r="J69" s="174"/>
      <c r="K69" s="63" t="s">
        <v>78</v>
      </c>
      <c r="L69" s="212">
        <v>0</v>
      </c>
      <c r="M69" s="212">
        <v>0</v>
      </c>
      <c r="N69" s="212">
        <v>0</v>
      </c>
      <c r="O69" s="212">
        <v>0</v>
      </c>
      <c r="P69" s="212">
        <v>0</v>
      </c>
      <c r="Q69" s="212">
        <v>0</v>
      </c>
      <c r="R69" s="212">
        <v>0</v>
      </c>
      <c r="S69" s="212">
        <v>0</v>
      </c>
      <c r="T69" s="212">
        <v>0</v>
      </c>
      <c r="U69" s="212">
        <v>0</v>
      </c>
      <c r="V69" s="212">
        <v>0</v>
      </c>
      <c r="W69" s="212">
        <v>0</v>
      </c>
      <c r="X69" s="212">
        <v>0</v>
      </c>
      <c r="Y69" s="212">
        <v>0</v>
      </c>
      <c r="Z69" s="212">
        <v>0</v>
      </c>
      <c r="AA69" s="212">
        <v>0</v>
      </c>
      <c r="AB69" s="212">
        <v>0</v>
      </c>
      <c r="AC69" s="213">
        <f t="shared" si="10"/>
        <v>0</v>
      </c>
      <c r="AD69" s="91"/>
    </row>
    <row r="70" spans="1:30" ht="28.25" customHeight="1">
      <c r="B70" s="35"/>
      <c r="C70" s="64" t="s">
        <v>68</v>
      </c>
      <c r="D70" s="174" t="s">
        <v>194</v>
      </c>
      <c r="E70" s="174"/>
      <c r="F70" s="174"/>
      <c r="G70" s="174"/>
      <c r="H70" s="174"/>
      <c r="I70" s="174"/>
      <c r="J70" s="174"/>
      <c r="K70" s="63" t="s">
        <v>78</v>
      </c>
      <c r="L70" s="212">
        <v>0</v>
      </c>
      <c r="M70" s="212">
        <v>0</v>
      </c>
      <c r="N70" s="212">
        <v>0</v>
      </c>
      <c r="O70" s="212">
        <v>0</v>
      </c>
      <c r="P70" s="212">
        <v>0</v>
      </c>
      <c r="Q70" s="212">
        <v>0</v>
      </c>
      <c r="R70" s="212">
        <v>0</v>
      </c>
      <c r="S70" s="212">
        <v>0</v>
      </c>
      <c r="T70" s="212">
        <v>0</v>
      </c>
      <c r="U70" s="212">
        <v>0</v>
      </c>
      <c r="V70" s="212">
        <v>0</v>
      </c>
      <c r="W70" s="212">
        <v>0</v>
      </c>
      <c r="X70" s="212">
        <v>0</v>
      </c>
      <c r="Y70" s="212">
        <v>0</v>
      </c>
      <c r="Z70" s="212">
        <v>0</v>
      </c>
      <c r="AA70" s="212">
        <v>0</v>
      </c>
      <c r="AB70" s="212">
        <v>0</v>
      </c>
      <c r="AC70" s="213">
        <f t="shared" si="10"/>
        <v>0</v>
      </c>
      <c r="AD70" s="91"/>
    </row>
    <row r="71" spans="1:30" ht="28.25" customHeight="1">
      <c r="B71" s="35"/>
      <c r="C71" s="64" t="s">
        <v>71</v>
      </c>
      <c r="D71" s="184" t="s">
        <v>195</v>
      </c>
      <c r="E71" s="185"/>
      <c r="F71" s="185"/>
      <c r="G71" s="185"/>
      <c r="H71" s="185"/>
      <c r="I71" s="185"/>
      <c r="J71" s="186"/>
      <c r="K71" s="63" t="s">
        <v>78</v>
      </c>
      <c r="L71" s="212">
        <v>0</v>
      </c>
      <c r="M71" s="212">
        <v>0</v>
      </c>
      <c r="N71" s="212">
        <v>0</v>
      </c>
      <c r="O71" s="212">
        <v>0</v>
      </c>
      <c r="P71" s="212">
        <v>0</v>
      </c>
      <c r="Q71" s="212">
        <v>0</v>
      </c>
      <c r="R71" s="212">
        <v>0</v>
      </c>
      <c r="S71" s="212">
        <v>0</v>
      </c>
      <c r="T71" s="212">
        <v>0</v>
      </c>
      <c r="U71" s="212">
        <v>0</v>
      </c>
      <c r="V71" s="212">
        <v>0</v>
      </c>
      <c r="W71" s="212">
        <v>0</v>
      </c>
      <c r="X71" s="212">
        <v>0</v>
      </c>
      <c r="Y71" s="212">
        <v>0</v>
      </c>
      <c r="Z71" s="212">
        <v>0</v>
      </c>
      <c r="AA71" s="212">
        <v>0</v>
      </c>
      <c r="AB71" s="212">
        <v>0</v>
      </c>
      <c r="AC71" s="213">
        <f t="shared" si="10"/>
        <v>0</v>
      </c>
      <c r="AD71" s="91"/>
    </row>
    <row r="72" spans="1:30" ht="38.25" customHeight="1">
      <c r="B72" s="35"/>
      <c r="C72" s="64" t="s">
        <v>147</v>
      </c>
      <c r="D72" s="184" t="s">
        <v>196</v>
      </c>
      <c r="E72" s="185"/>
      <c r="F72" s="185"/>
      <c r="G72" s="185"/>
      <c r="H72" s="185"/>
      <c r="I72" s="185"/>
      <c r="J72" s="186"/>
      <c r="K72" s="63" t="s">
        <v>78</v>
      </c>
      <c r="L72" s="212">
        <v>0</v>
      </c>
      <c r="M72" s="212">
        <v>0</v>
      </c>
      <c r="N72" s="212">
        <v>0</v>
      </c>
      <c r="O72" s="212">
        <v>0</v>
      </c>
      <c r="P72" s="212">
        <v>0</v>
      </c>
      <c r="Q72" s="212">
        <v>0</v>
      </c>
      <c r="R72" s="212">
        <v>0</v>
      </c>
      <c r="S72" s="212">
        <v>0</v>
      </c>
      <c r="T72" s="212">
        <v>0</v>
      </c>
      <c r="U72" s="212">
        <v>0</v>
      </c>
      <c r="V72" s="212">
        <v>0</v>
      </c>
      <c r="W72" s="212">
        <v>0</v>
      </c>
      <c r="X72" s="212">
        <v>0</v>
      </c>
      <c r="Y72" s="212">
        <v>0</v>
      </c>
      <c r="Z72" s="212">
        <v>0</v>
      </c>
      <c r="AA72" s="212">
        <v>0</v>
      </c>
      <c r="AB72" s="212">
        <v>0</v>
      </c>
      <c r="AC72" s="213">
        <f t="shared" si="10"/>
        <v>0</v>
      </c>
      <c r="AD72" s="91"/>
    </row>
    <row r="73" spans="1:30" ht="28.25" customHeight="1">
      <c r="B73" s="35"/>
      <c r="C73" s="64" t="s">
        <v>148</v>
      </c>
      <c r="D73" s="184" t="s">
        <v>197</v>
      </c>
      <c r="E73" s="185"/>
      <c r="F73" s="185"/>
      <c r="G73" s="185"/>
      <c r="H73" s="185"/>
      <c r="I73" s="185"/>
      <c r="J73" s="186"/>
      <c r="K73" s="63" t="s">
        <v>78</v>
      </c>
      <c r="L73" s="212">
        <v>0</v>
      </c>
      <c r="M73" s="212">
        <v>0</v>
      </c>
      <c r="N73" s="212">
        <v>0</v>
      </c>
      <c r="O73" s="212">
        <v>0</v>
      </c>
      <c r="P73" s="212">
        <v>0</v>
      </c>
      <c r="Q73" s="212">
        <v>0</v>
      </c>
      <c r="R73" s="212">
        <v>0</v>
      </c>
      <c r="S73" s="212">
        <v>0</v>
      </c>
      <c r="T73" s="212">
        <v>0</v>
      </c>
      <c r="U73" s="212">
        <v>0</v>
      </c>
      <c r="V73" s="212">
        <v>0</v>
      </c>
      <c r="W73" s="212">
        <v>0</v>
      </c>
      <c r="X73" s="212">
        <v>0</v>
      </c>
      <c r="Y73" s="212">
        <v>0</v>
      </c>
      <c r="Z73" s="212">
        <v>0</v>
      </c>
      <c r="AA73" s="212">
        <v>0</v>
      </c>
      <c r="AB73" s="212">
        <v>0</v>
      </c>
      <c r="AC73" s="213">
        <f t="shared" si="10"/>
        <v>0</v>
      </c>
      <c r="AD73" s="91"/>
    </row>
    <row r="74" spans="1:30" s="87" customFormat="1" ht="14.25" customHeight="1">
      <c r="B74" s="85"/>
      <c r="C74" s="180" t="s">
        <v>53</v>
      </c>
      <c r="D74" s="180"/>
      <c r="E74" s="180"/>
      <c r="F74" s="180"/>
      <c r="G74" s="180"/>
      <c r="H74" s="180"/>
      <c r="I74" s="180"/>
      <c r="J74" s="180"/>
      <c r="K74" s="86" t="s">
        <v>78</v>
      </c>
      <c r="L74" s="216">
        <f>L57+L46</f>
        <v>0</v>
      </c>
      <c r="M74" s="216">
        <f t="shared" ref="M74:AB74" si="14">M57+M46</f>
        <v>0</v>
      </c>
      <c r="N74" s="216">
        <f t="shared" si="14"/>
        <v>0</v>
      </c>
      <c r="O74" s="216">
        <f t="shared" si="14"/>
        <v>0</v>
      </c>
      <c r="P74" s="216">
        <f t="shared" si="14"/>
        <v>0</v>
      </c>
      <c r="Q74" s="216">
        <f t="shared" si="14"/>
        <v>0</v>
      </c>
      <c r="R74" s="216">
        <f t="shared" si="14"/>
        <v>0</v>
      </c>
      <c r="S74" s="216">
        <f t="shared" si="14"/>
        <v>0</v>
      </c>
      <c r="T74" s="216">
        <f t="shared" si="14"/>
        <v>0</v>
      </c>
      <c r="U74" s="216">
        <f t="shared" si="14"/>
        <v>0</v>
      </c>
      <c r="V74" s="216">
        <f t="shared" si="14"/>
        <v>0</v>
      </c>
      <c r="W74" s="216">
        <f t="shared" si="14"/>
        <v>0</v>
      </c>
      <c r="X74" s="216">
        <f t="shared" si="14"/>
        <v>0</v>
      </c>
      <c r="Y74" s="216">
        <f t="shared" si="14"/>
        <v>0</v>
      </c>
      <c r="Z74" s="216">
        <f t="shared" si="14"/>
        <v>0</v>
      </c>
      <c r="AA74" s="216">
        <f t="shared" si="14"/>
        <v>0</v>
      </c>
      <c r="AB74" s="216">
        <f t="shared" si="14"/>
        <v>0</v>
      </c>
      <c r="AC74" s="213">
        <f t="shared" si="10"/>
        <v>0</v>
      </c>
      <c r="AD74" s="91"/>
    </row>
    <row r="75" spans="1:30" ht="15" customHeight="1">
      <c r="B75" s="33"/>
      <c r="C75" s="42"/>
      <c r="D75" s="42"/>
      <c r="E75" s="42"/>
      <c r="F75" s="42"/>
      <c r="G75" s="42"/>
      <c r="H75" s="42"/>
      <c r="I75" s="42"/>
      <c r="J75" s="42"/>
      <c r="K75" s="42"/>
      <c r="L75" s="93">
        <v>0</v>
      </c>
      <c r="M75" s="93">
        <v>12900000</v>
      </c>
      <c r="N75" s="93">
        <v>10800000</v>
      </c>
      <c r="O75" s="93">
        <v>19300000</v>
      </c>
      <c r="P75" s="93">
        <v>14000000</v>
      </c>
      <c r="Q75" s="93">
        <v>18300000</v>
      </c>
      <c r="R75" s="93">
        <v>14000000</v>
      </c>
      <c r="S75" s="93">
        <v>9700000</v>
      </c>
      <c r="T75" s="93">
        <v>8600000</v>
      </c>
      <c r="U75" s="95"/>
      <c r="V75" s="95"/>
      <c r="W75" s="95">
        <f>(SUM(K42:AB42)*100/70*30%-SUM(L75:V75))*0</f>
        <v>0</v>
      </c>
      <c r="X75" s="93"/>
      <c r="Y75" s="94"/>
      <c r="Z75" s="93"/>
      <c r="AA75" s="94"/>
      <c r="AB75" s="94"/>
      <c r="AC75" s="7"/>
      <c r="AD75" s="91"/>
    </row>
    <row r="76" spans="1:30" ht="15" customHeight="1">
      <c r="B76" s="33"/>
      <c r="C76" s="175" t="s">
        <v>180</v>
      </c>
      <c r="D76" s="175"/>
      <c r="E76" s="175"/>
      <c r="F76" s="175"/>
      <c r="G76" s="175"/>
      <c r="H76" s="175"/>
      <c r="I76" s="175"/>
      <c r="J76" s="175"/>
      <c r="K76" s="42"/>
      <c r="L76" s="93"/>
      <c r="M76" s="93"/>
      <c r="N76" s="93"/>
      <c r="O76" s="93"/>
      <c r="P76" s="93"/>
      <c r="Q76" s="93"/>
      <c r="R76" s="93"/>
      <c r="S76" s="93"/>
      <c r="T76" s="93"/>
      <c r="U76" s="95"/>
      <c r="V76" s="95"/>
      <c r="W76" s="95"/>
      <c r="X76" s="93"/>
      <c r="Y76" s="94"/>
      <c r="Z76" s="93"/>
      <c r="AA76" s="94"/>
      <c r="AB76" s="94"/>
      <c r="AC76" s="7"/>
      <c r="AD76" s="91"/>
    </row>
    <row r="77" spans="1:30" ht="15" customHeight="1">
      <c r="B77" s="33"/>
      <c r="C77" s="42"/>
      <c r="D77" s="42"/>
      <c r="E77" s="42"/>
      <c r="F77" s="42"/>
      <c r="G77" s="42"/>
      <c r="H77" s="42"/>
      <c r="I77" s="42"/>
      <c r="J77" s="42"/>
      <c r="K77" s="42"/>
      <c r="L77" s="93"/>
      <c r="M77" s="93"/>
      <c r="N77" s="93"/>
      <c r="O77" s="93"/>
      <c r="P77" s="93"/>
      <c r="Q77" s="93"/>
      <c r="R77" s="93"/>
      <c r="S77" s="93"/>
      <c r="T77" s="93"/>
      <c r="U77" s="95"/>
      <c r="V77" s="95"/>
      <c r="W77" s="95"/>
      <c r="X77" s="93"/>
      <c r="Y77" s="94"/>
      <c r="Z77" s="93"/>
      <c r="AA77" s="94"/>
      <c r="AB77" s="94"/>
      <c r="AC77" s="7"/>
      <c r="AD77" s="91"/>
    </row>
    <row r="78" spans="1:30" ht="37" customHeight="1">
      <c r="B78" s="33"/>
      <c r="C78" s="179" t="s">
        <v>13</v>
      </c>
      <c r="D78" s="179" t="s">
        <v>173</v>
      </c>
      <c r="E78" s="179"/>
      <c r="F78" s="179"/>
      <c r="G78" s="179"/>
      <c r="H78" s="179"/>
      <c r="I78" s="179"/>
      <c r="J78" s="179"/>
      <c r="K78" s="61" t="s">
        <v>28</v>
      </c>
      <c r="L78" s="73">
        <f>L44</f>
        <v>45291</v>
      </c>
      <c r="M78" s="73">
        <f t="shared" ref="M78:AC78" si="15">M44</f>
        <v>45473</v>
      </c>
      <c r="N78" s="73">
        <f t="shared" si="15"/>
        <v>45657</v>
      </c>
      <c r="O78" s="73">
        <f t="shared" si="15"/>
        <v>45838</v>
      </c>
      <c r="P78" s="73">
        <f t="shared" si="15"/>
        <v>46022</v>
      </c>
      <c r="Q78" s="73">
        <f t="shared" si="15"/>
        <v>46203</v>
      </c>
      <c r="R78" s="73">
        <f t="shared" si="15"/>
        <v>46387</v>
      </c>
      <c r="S78" s="73">
        <f t="shared" si="15"/>
        <v>46568</v>
      </c>
      <c r="T78" s="73">
        <f t="shared" si="15"/>
        <v>46752</v>
      </c>
      <c r="U78" s="73">
        <f t="shared" si="15"/>
        <v>46934</v>
      </c>
      <c r="V78" s="73">
        <f t="shared" si="15"/>
        <v>47118</v>
      </c>
      <c r="W78" s="73">
        <f t="shared" si="15"/>
        <v>47299</v>
      </c>
      <c r="X78" s="73">
        <f t="shared" si="15"/>
        <v>47483</v>
      </c>
      <c r="Y78" s="73">
        <f t="shared" si="15"/>
        <v>47664</v>
      </c>
      <c r="Z78" s="73">
        <f t="shared" si="15"/>
        <v>47848</v>
      </c>
      <c r="AA78" s="73">
        <f t="shared" si="15"/>
        <v>48029</v>
      </c>
      <c r="AB78" s="73">
        <f t="shared" si="15"/>
        <v>48213</v>
      </c>
      <c r="AC78" s="73" t="str">
        <f t="shared" si="15"/>
        <v>Всего</v>
      </c>
      <c r="AD78" s="91"/>
    </row>
    <row r="79" spans="1:30" ht="15" customHeight="1">
      <c r="B79" s="33"/>
      <c r="C79" s="179"/>
      <c r="D79" s="179">
        <v>1</v>
      </c>
      <c r="E79" s="179"/>
      <c r="F79" s="179"/>
      <c r="G79" s="179"/>
      <c r="H79" s="179"/>
      <c r="I79" s="179"/>
      <c r="J79" s="179"/>
      <c r="K79" s="62">
        <v>2</v>
      </c>
      <c r="L79" s="62">
        <v>3</v>
      </c>
      <c r="M79" s="62">
        <v>4</v>
      </c>
      <c r="N79" s="62">
        <v>5</v>
      </c>
      <c r="O79" s="62">
        <v>6</v>
      </c>
      <c r="P79" s="62">
        <v>7</v>
      </c>
      <c r="Q79" s="62">
        <v>8</v>
      </c>
      <c r="R79" s="62">
        <v>9</v>
      </c>
      <c r="S79" s="62">
        <v>10</v>
      </c>
      <c r="T79" s="62">
        <v>11</v>
      </c>
      <c r="U79" s="62">
        <v>12</v>
      </c>
      <c r="V79" s="62">
        <v>13</v>
      </c>
      <c r="W79" s="62">
        <v>14</v>
      </c>
      <c r="X79" s="62">
        <v>15</v>
      </c>
      <c r="Y79" s="62">
        <v>16</v>
      </c>
      <c r="Z79" s="62">
        <v>17</v>
      </c>
      <c r="AA79" s="62">
        <v>18</v>
      </c>
      <c r="AB79" s="62">
        <v>19</v>
      </c>
      <c r="AC79" s="62">
        <v>20</v>
      </c>
      <c r="AD79" s="91"/>
    </row>
    <row r="80" spans="1:30" ht="15" customHeight="1">
      <c r="B80" s="33"/>
      <c r="C80" s="197">
        <v>1</v>
      </c>
      <c r="D80" s="198" t="s">
        <v>174</v>
      </c>
      <c r="E80" s="199"/>
      <c r="F80" s="199"/>
      <c r="G80" s="199"/>
      <c r="H80" s="199"/>
      <c r="I80" s="199"/>
      <c r="J80" s="200"/>
      <c r="K80" s="211" t="s">
        <v>182</v>
      </c>
      <c r="L80" s="212">
        <v>0</v>
      </c>
      <c r="M80" s="212">
        <v>0</v>
      </c>
      <c r="N80" s="212">
        <v>0</v>
      </c>
      <c r="O80" s="212">
        <v>0</v>
      </c>
      <c r="P80" s="212">
        <v>0</v>
      </c>
      <c r="Q80" s="212">
        <v>0</v>
      </c>
      <c r="R80" s="212">
        <v>0</v>
      </c>
      <c r="S80" s="212">
        <v>0</v>
      </c>
      <c r="T80" s="212">
        <v>0</v>
      </c>
      <c r="U80" s="212">
        <v>0</v>
      </c>
      <c r="V80" s="212">
        <v>0</v>
      </c>
      <c r="W80" s="212">
        <v>0</v>
      </c>
      <c r="X80" s="212">
        <v>0</v>
      </c>
      <c r="Y80" s="212">
        <v>0</v>
      </c>
      <c r="Z80" s="212">
        <v>0</v>
      </c>
      <c r="AA80" s="212">
        <v>0</v>
      </c>
      <c r="AB80" s="212">
        <v>0</v>
      </c>
      <c r="AC80" s="213">
        <f>SUM(L80:AB80)</f>
        <v>0</v>
      </c>
      <c r="AD80" s="91"/>
    </row>
    <row r="81" spans="2:30" ht="15" customHeight="1">
      <c r="B81" s="33"/>
      <c r="C81" s="201"/>
      <c r="D81" s="202"/>
      <c r="E81" s="203"/>
      <c r="F81" s="203"/>
      <c r="G81" s="203"/>
      <c r="H81" s="203"/>
      <c r="I81" s="203"/>
      <c r="J81" s="204"/>
      <c r="K81" s="211" t="s">
        <v>181</v>
      </c>
      <c r="L81" s="212">
        <v>0</v>
      </c>
      <c r="M81" s="212">
        <v>0</v>
      </c>
      <c r="N81" s="212">
        <v>0</v>
      </c>
      <c r="O81" s="212">
        <v>0</v>
      </c>
      <c r="P81" s="212">
        <v>0</v>
      </c>
      <c r="Q81" s="212">
        <v>0</v>
      </c>
      <c r="R81" s="212">
        <v>0</v>
      </c>
      <c r="S81" s="212">
        <v>0</v>
      </c>
      <c r="T81" s="212">
        <v>0</v>
      </c>
      <c r="U81" s="212">
        <v>0</v>
      </c>
      <c r="V81" s="212">
        <v>0</v>
      </c>
      <c r="W81" s="212">
        <v>0</v>
      </c>
      <c r="X81" s="212">
        <v>0</v>
      </c>
      <c r="Y81" s="212">
        <v>0</v>
      </c>
      <c r="Z81" s="212">
        <v>0</v>
      </c>
      <c r="AA81" s="212">
        <v>0</v>
      </c>
      <c r="AB81" s="212">
        <v>0</v>
      </c>
      <c r="AC81" s="213">
        <f t="shared" ref="AC81:AC94" si="16">SUM(L81:AB81)</f>
        <v>0</v>
      </c>
      <c r="AD81" s="91"/>
    </row>
    <row r="82" spans="2:30" ht="15" customHeight="1">
      <c r="B82" s="33"/>
      <c r="C82" s="197">
        <v>2</v>
      </c>
      <c r="D82" s="198" t="s">
        <v>175</v>
      </c>
      <c r="E82" s="199"/>
      <c r="F82" s="199"/>
      <c r="G82" s="199"/>
      <c r="H82" s="199"/>
      <c r="I82" s="199"/>
      <c r="J82" s="200"/>
      <c r="K82" s="211" t="s">
        <v>182</v>
      </c>
      <c r="L82" s="212">
        <v>0</v>
      </c>
      <c r="M82" s="212">
        <v>0</v>
      </c>
      <c r="N82" s="212">
        <v>0</v>
      </c>
      <c r="O82" s="212">
        <v>0</v>
      </c>
      <c r="P82" s="212">
        <v>0</v>
      </c>
      <c r="Q82" s="212">
        <v>0</v>
      </c>
      <c r="R82" s="212">
        <v>0</v>
      </c>
      <c r="S82" s="212">
        <v>0</v>
      </c>
      <c r="T82" s="212">
        <v>0</v>
      </c>
      <c r="U82" s="212">
        <v>0</v>
      </c>
      <c r="V82" s="212">
        <v>0</v>
      </c>
      <c r="W82" s="212">
        <v>0</v>
      </c>
      <c r="X82" s="212">
        <v>0</v>
      </c>
      <c r="Y82" s="212">
        <v>0</v>
      </c>
      <c r="Z82" s="212">
        <v>0</v>
      </c>
      <c r="AA82" s="212">
        <v>0</v>
      </c>
      <c r="AB82" s="212">
        <v>0</v>
      </c>
      <c r="AC82" s="213">
        <f t="shared" si="16"/>
        <v>0</v>
      </c>
      <c r="AD82" s="91"/>
    </row>
    <row r="83" spans="2:30" ht="15" customHeight="1">
      <c r="B83" s="33"/>
      <c r="C83" s="201"/>
      <c r="D83" s="202"/>
      <c r="E83" s="203"/>
      <c r="F83" s="203"/>
      <c r="G83" s="203"/>
      <c r="H83" s="203"/>
      <c r="I83" s="203"/>
      <c r="J83" s="204"/>
      <c r="K83" s="211" t="s">
        <v>181</v>
      </c>
      <c r="L83" s="212">
        <v>0</v>
      </c>
      <c r="M83" s="212">
        <v>0</v>
      </c>
      <c r="N83" s="212">
        <v>0</v>
      </c>
      <c r="O83" s="212">
        <v>0</v>
      </c>
      <c r="P83" s="212">
        <v>0</v>
      </c>
      <c r="Q83" s="212">
        <v>0</v>
      </c>
      <c r="R83" s="212">
        <v>0</v>
      </c>
      <c r="S83" s="212">
        <v>0</v>
      </c>
      <c r="T83" s="212">
        <v>0</v>
      </c>
      <c r="U83" s="212">
        <v>0</v>
      </c>
      <c r="V83" s="212">
        <v>0</v>
      </c>
      <c r="W83" s="212">
        <v>0</v>
      </c>
      <c r="X83" s="212">
        <v>0</v>
      </c>
      <c r="Y83" s="212">
        <v>0</v>
      </c>
      <c r="Z83" s="212">
        <v>0</v>
      </c>
      <c r="AA83" s="212">
        <v>0</v>
      </c>
      <c r="AB83" s="212">
        <v>0</v>
      </c>
      <c r="AC83" s="213">
        <f t="shared" si="16"/>
        <v>0</v>
      </c>
      <c r="AD83" s="91"/>
    </row>
    <row r="84" spans="2:30" ht="15" customHeight="1">
      <c r="B84" s="33"/>
      <c r="C84" s="197">
        <v>3</v>
      </c>
      <c r="D84" s="198" t="s">
        <v>176</v>
      </c>
      <c r="E84" s="199"/>
      <c r="F84" s="199"/>
      <c r="G84" s="199"/>
      <c r="H84" s="199"/>
      <c r="I84" s="199"/>
      <c r="J84" s="200"/>
      <c r="K84" s="211" t="s">
        <v>182</v>
      </c>
      <c r="L84" s="212">
        <v>0</v>
      </c>
      <c r="M84" s="212">
        <v>0</v>
      </c>
      <c r="N84" s="212">
        <v>0</v>
      </c>
      <c r="O84" s="212">
        <v>0</v>
      </c>
      <c r="P84" s="212">
        <v>0</v>
      </c>
      <c r="Q84" s="212">
        <v>0</v>
      </c>
      <c r="R84" s="212">
        <v>0</v>
      </c>
      <c r="S84" s="212">
        <v>0</v>
      </c>
      <c r="T84" s="212">
        <v>0</v>
      </c>
      <c r="U84" s="212">
        <v>0</v>
      </c>
      <c r="V84" s="212">
        <v>0</v>
      </c>
      <c r="W84" s="212">
        <v>0</v>
      </c>
      <c r="X84" s="212">
        <v>0</v>
      </c>
      <c r="Y84" s="212">
        <v>0</v>
      </c>
      <c r="Z84" s="212">
        <v>0</v>
      </c>
      <c r="AA84" s="212">
        <v>0</v>
      </c>
      <c r="AB84" s="212">
        <v>0</v>
      </c>
      <c r="AC84" s="213">
        <f t="shared" si="16"/>
        <v>0</v>
      </c>
      <c r="AD84" s="91"/>
    </row>
    <row r="85" spans="2:30" ht="15" customHeight="1">
      <c r="B85" s="33"/>
      <c r="C85" s="201"/>
      <c r="D85" s="202"/>
      <c r="E85" s="203"/>
      <c r="F85" s="203"/>
      <c r="G85" s="203"/>
      <c r="H85" s="203"/>
      <c r="I85" s="203"/>
      <c r="J85" s="204"/>
      <c r="K85" s="211" t="s">
        <v>181</v>
      </c>
      <c r="L85" s="212">
        <v>0</v>
      </c>
      <c r="M85" s="212">
        <v>0</v>
      </c>
      <c r="N85" s="212">
        <v>0</v>
      </c>
      <c r="O85" s="212">
        <v>0</v>
      </c>
      <c r="P85" s="212">
        <v>0</v>
      </c>
      <c r="Q85" s="212">
        <v>0</v>
      </c>
      <c r="R85" s="212">
        <v>0</v>
      </c>
      <c r="S85" s="212">
        <v>0</v>
      </c>
      <c r="T85" s="212">
        <v>0</v>
      </c>
      <c r="U85" s="212">
        <v>0</v>
      </c>
      <c r="V85" s="212">
        <v>0</v>
      </c>
      <c r="W85" s="212">
        <v>0</v>
      </c>
      <c r="X85" s="212">
        <v>0</v>
      </c>
      <c r="Y85" s="212">
        <v>0</v>
      </c>
      <c r="Z85" s="212">
        <v>0</v>
      </c>
      <c r="AA85" s="212">
        <v>0</v>
      </c>
      <c r="AB85" s="212">
        <v>0</v>
      </c>
      <c r="AC85" s="213">
        <f t="shared" si="16"/>
        <v>0</v>
      </c>
      <c r="AD85" s="91"/>
    </row>
    <row r="86" spans="2:30" ht="15" customHeight="1">
      <c r="B86" s="33"/>
      <c r="C86" s="197">
        <v>4</v>
      </c>
      <c r="D86" s="198" t="s">
        <v>177</v>
      </c>
      <c r="E86" s="199"/>
      <c r="F86" s="199"/>
      <c r="G86" s="199"/>
      <c r="H86" s="199"/>
      <c r="I86" s="199"/>
      <c r="J86" s="200"/>
      <c r="K86" s="211" t="s">
        <v>182</v>
      </c>
      <c r="L86" s="212">
        <v>0</v>
      </c>
      <c r="M86" s="212">
        <v>0</v>
      </c>
      <c r="N86" s="212">
        <v>0</v>
      </c>
      <c r="O86" s="212">
        <v>0</v>
      </c>
      <c r="P86" s="212">
        <v>0</v>
      </c>
      <c r="Q86" s="212">
        <v>0</v>
      </c>
      <c r="R86" s="212">
        <v>0</v>
      </c>
      <c r="S86" s="212">
        <v>0</v>
      </c>
      <c r="T86" s="212">
        <v>0</v>
      </c>
      <c r="U86" s="212">
        <v>0</v>
      </c>
      <c r="V86" s="212">
        <v>0</v>
      </c>
      <c r="W86" s="212">
        <v>0</v>
      </c>
      <c r="X86" s="212">
        <v>0</v>
      </c>
      <c r="Y86" s="212">
        <v>0</v>
      </c>
      <c r="Z86" s="212">
        <v>0</v>
      </c>
      <c r="AA86" s="212">
        <v>0</v>
      </c>
      <c r="AB86" s="212">
        <v>0</v>
      </c>
      <c r="AC86" s="213">
        <f t="shared" si="16"/>
        <v>0</v>
      </c>
      <c r="AD86" s="91"/>
    </row>
    <row r="87" spans="2:30" ht="15" customHeight="1">
      <c r="B87" s="33"/>
      <c r="C87" s="201"/>
      <c r="D87" s="202"/>
      <c r="E87" s="203"/>
      <c r="F87" s="203"/>
      <c r="G87" s="203"/>
      <c r="H87" s="203"/>
      <c r="I87" s="203"/>
      <c r="J87" s="204"/>
      <c r="K87" s="211" t="s">
        <v>181</v>
      </c>
      <c r="L87" s="212">
        <v>0</v>
      </c>
      <c r="M87" s="212">
        <v>0</v>
      </c>
      <c r="N87" s="212">
        <v>0</v>
      </c>
      <c r="O87" s="212">
        <v>0</v>
      </c>
      <c r="P87" s="212">
        <v>0</v>
      </c>
      <c r="Q87" s="212">
        <v>0</v>
      </c>
      <c r="R87" s="212">
        <v>0</v>
      </c>
      <c r="S87" s="212">
        <v>0</v>
      </c>
      <c r="T87" s="212">
        <v>0</v>
      </c>
      <c r="U87" s="212">
        <v>0</v>
      </c>
      <c r="V87" s="212">
        <v>0</v>
      </c>
      <c r="W87" s="212">
        <v>0</v>
      </c>
      <c r="X87" s="212">
        <v>0</v>
      </c>
      <c r="Y87" s="212">
        <v>0</v>
      </c>
      <c r="Z87" s="212">
        <v>0</v>
      </c>
      <c r="AA87" s="212">
        <v>0</v>
      </c>
      <c r="AB87" s="212">
        <v>0</v>
      </c>
      <c r="AC87" s="213">
        <f t="shared" si="16"/>
        <v>0</v>
      </c>
      <c r="AD87" s="91"/>
    </row>
    <row r="88" spans="2:30" ht="15" customHeight="1">
      <c r="B88" s="33"/>
      <c r="C88" s="197">
        <v>5</v>
      </c>
      <c r="D88" s="198" t="s">
        <v>178</v>
      </c>
      <c r="E88" s="199"/>
      <c r="F88" s="199"/>
      <c r="G88" s="199"/>
      <c r="H88" s="199"/>
      <c r="I88" s="199"/>
      <c r="J88" s="200"/>
      <c r="K88" s="211" t="s">
        <v>182</v>
      </c>
      <c r="L88" s="212">
        <v>0</v>
      </c>
      <c r="M88" s="212">
        <v>0</v>
      </c>
      <c r="N88" s="212">
        <v>0</v>
      </c>
      <c r="O88" s="212">
        <v>0</v>
      </c>
      <c r="P88" s="212">
        <v>0</v>
      </c>
      <c r="Q88" s="212">
        <v>0</v>
      </c>
      <c r="R88" s="212">
        <v>0</v>
      </c>
      <c r="S88" s="212">
        <v>0</v>
      </c>
      <c r="T88" s="212">
        <v>0</v>
      </c>
      <c r="U88" s="212">
        <v>0</v>
      </c>
      <c r="V88" s="212">
        <v>0</v>
      </c>
      <c r="W88" s="212">
        <v>0</v>
      </c>
      <c r="X88" s="212">
        <v>0</v>
      </c>
      <c r="Y88" s="212">
        <v>0</v>
      </c>
      <c r="Z88" s="212">
        <v>0</v>
      </c>
      <c r="AA88" s="212">
        <v>0</v>
      </c>
      <c r="AB88" s="212">
        <v>0</v>
      </c>
      <c r="AC88" s="213">
        <f t="shared" si="16"/>
        <v>0</v>
      </c>
      <c r="AD88" s="91"/>
    </row>
    <row r="89" spans="2:30" ht="15" customHeight="1">
      <c r="B89" s="33"/>
      <c r="C89" s="201"/>
      <c r="D89" s="202"/>
      <c r="E89" s="203"/>
      <c r="F89" s="203"/>
      <c r="G89" s="203"/>
      <c r="H89" s="203"/>
      <c r="I89" s="203"/>
      <c r="J89" s="204"/>
      <c r="K89" s="211" t="s">
        <v>181</v>
      </c>
      <c r="L89" s="212">
        <v>0</v>
      </c>
      <c r="M89" s="212">
        <v>0</v>
      </c>
      <c r="N89" s="212">
        <v>0</v>
      </c>
      <c r="O89" s="212">
        <v>0</v>
      </c>
      <c r="P89" s="212">
        <v>0</v>
      </c>
      <c r="Q89" s="212">
        <v>0</v>
      </c>
      <c r="R89" s="212">
        <v>0</v>
      </c>
      <c r="S89" s="212">
        <v>0</v>
      </c>
      <c r="T89" s="212">
        <v>0</v>
      </c>
      <c r="U89" s="212">
        <v>0</v>
      </c>
      <c r="V89" s="212">
        <v>0</v>
      </c>
      <c r="W89" s="212">
        <v>0</v>
      </c>
      <c r="X89" s="212">
        <v>0</v>
      </c>
      <c r="Y89" s="212">
        <v>0</v>
      </c>
      <c r="Z89" s="212">
        <v>0</v>
      </c>
      <c r="AA89" s="212">
        <v>0</v>
      </c>
      <c r="AB89" s="212">
        <v>0</v>
      </c>
      <c r="AC89" s="213">
        <f t="shared" si="16"/>
        <v>0</v>
      </c>
      <c r="AD89" s="91"/>
    </row>
    <row r="90" spans="2:30" ht="15" customHeight="1">
      <c r="B90" s="33"/>
      <c r="C90" s="197" t="s">
        <v>179</v>
      </c>
      <c r="D90" s="198" t="s">
        <v>179</v>
      </c>
      <c r="E90" s="199"/>
      <c r="F90" s="199"/>
      <c r="G90" s="199"/>
      <c r="H90" s="199"/>
      <c r="I90" s="199"/>
      <c r="J90" s="200"/>
      <c r="K90" s="211" t="s">
        <v>182</v>
      </c>
      <c r="L90" s="212">
        <v>0</v>
      </c>
      <c r="M90" s="212">
        <v>0</v>
      </c>
      <c r="N90" s="212">
        <v>0</v>
      </c>
      <c r="O90" s="212">
        <v>0</v>
      </c>
      <c r="P90" s="212">
        <v>0</v>
      </c>
      <c r="Q90" s="212">
        <v>0</v>
      </c>
      <c r="R90" s="212">
        <v>0</v>
      </c>
      <c r="S90" s="212">
        <v>0</v>
      </c>
      <c r="T90" s="212">
        <v>0</v>
      </c>
      <c r="U90" s="212">
        <v>0</v>
      </c>
      <c r="V90" s="212">
        <v>0</v>
      </c>
      <c r="W90" s="212">
        <v>0</v>
      </c>
      <c r="X90" s="212">
        <v>0</v>
      </c>
      <c r="Y90" s="212">
        <v>0</v>
      </c>
      <c r="Z90" s="212">
        <v>0</v>
      </c>
      <c r="AA90" s="212">
        <v>0</v>
      </c>
      <c r="AB90" s="212">
        <v>0</v>
      </c>
      <c r="AC90" s="213">
        <f t="shared" si="16"/>
        <v>0</v>
      </c>
      <c r="AD90" s="91"/>
    </row>
    <row r="91" spans="2:30" ht="15" customHeight="1">
      <c r="B91" s="33"/>
      <c r="C91" s="201"/>
      <c r="D91" s="202"/>
      <c r="E91" s="203"/>
      <c r="F91" s="203"/>
      <c r="G91" s="203"/>
      <c r="H91" s="203"/>
      <c r="I91" s="203"/>
      <c r="J91" s="204"/>
      <c r="K91" s="211" t="s">
        <v>181</v>
      </c>
      <c r="L91" s="212">
        <v>0</v>
      </c>
      <c r="M91" s="212">
        <v>0</v>
      </c>
      <c r="N91" s="212">
        <v>0</v>
      </c>
      <c r="O91" s="212">
        <v>0</v>
      </c>
      <c r="P91" s="212">
        <v>0</v>
      </c>
      <c r="Q91" s="212">
        <v>0</v>
      </c>
      <c r="R91" s="212">
        <v>0</v>
      </c>
      <c r="S91" s="212">
        <v>0</v>
      </c>
      <c r="T91" s="212">
        <v>0</v>
      </c>
      <c r="U91" s="212">
        <v>0</v>
      </c>
      <c r="V91" s="212">
        <v>0</v>
      </c>
      <c r="W91" s="212">
        <v>0</v>
      </c>
      <c r="X91" s="212">
        <v>0</v>
      </c>
      <c r="Y91" s="212">
        <v>0</v>
      </c>
      <c r="Z91" s="212">
        <v>0</v>
      </c>
      <c r="AA91" s="212">
        <v>0</v>
      </c>
      <c r="AB91" s="212">
        <v>0</v>
      </c>
      <c r="AC91" s="213">
        <f t="shared" si="16"/>
        <v>0</v>
      </c>
      <c r="AD91" s="91"/>
    </row>
    <row r="92" spans="2:30" ht="15" customHeight="1">
      <c r="B92" s="33"/>
      <c r="C92" s="197"/>
      <c r="D92" s="205"/>
      <c r="E92" s="206"/>
      <c r="F92" s="206"/>
      <c r="G92" s="206"/>
      <c r="H92" s="206"/>
      <c r="I92" s="206"/>
      <c r="J92" s="207"/>
      <c r="K92" s="63"/>
      <c r="L92" s="212">
        <v>0</v>
      </c>
      <c r="M92" s="212">
        <v>0</v>
      </c>
      <c r="N92" s="212">
        <v>0</v>
      </c>
      <c r="O92" s="212">
        <v>0</v>
      </c>
      <c r="P92" s="212">
        <v>0</v>
      </c>
      <c r="Q92" s="212">
        <v>0</v>
      </c>
      <c r="R92" s="212">
        <v>0</v>
      </c>
      <c r="S92" s="212">
        <v>0</v>
      </c>
      <c r="T92" s="212">
        <v>0</v>
      </c>
      <c r="U92" s="212">
        <v>0</v>
      </c>
      <c r="V92" s="212">
        <v>0</v>
      </c>
      <c r="W92" s="212">
        <v>0</v>
      </c>
      <c r="X92" s="212">
        <v>0</v>
      </c>
      <c r="Y92" s="212">
        <v>0</v>
      </c>
      <c r="Z92" s="212">
        <v>0</v>
      </c>
      <c r="AA92" s="212">
        <v>0</v>
      </c>
      <c r="AB92" s="212">
        <v>0</v>
      </c>
      <c r="AC92" s="213">
        <f t="shared" si="16"/>
        <v>0</v>
      </c>
      <c r="AD92" s="91"/>
    </row>
    <row r="93" spans="2:30" ht="15" customHeight="1">
      <c r="B93" s="33"/>
      <c r="C93" s="201"/>
      <c r="D93" s="208"/>
      <c r="E93" s="209"/>
      <c r="F93" s="209"/>
      <c r="G93" s="209"/>
      <c r="H93" s="209"/>
      <c r="I93" s="209"/>
      <c r="J93" s="210"/>
      <c r="K93" s="63"/>
      <c r="L93" s="212">
        <v>0</v>
      </c>
      <c r="M93" s="212">
        <v>0</v>
      </c>
      <c r="N93" s="212">
        <v>0</v>
      </c>
      <c r="O93" s="212">
        <v>0</v>
      </c>
      <c r="P93" s="212">
        <v>0</v>
      </c>
      <c r="Q93" s="212">
        <v>0</v>
      </c>
      <c r="R93" s="212">
        <v>0</v>
      </c>
      <c r="S93" s="212">
        <v>0</v>
      </c>
      <c r="T93" s="212">
        <v>0</v>
      </c>
      <c r="U93" s="212">
        <v>0</v>
      </c>
      <c r="V93" s="212">
        <v>0</v>
      </c>
      <c r="W93" s="212">
        <v>0</v>
      </c>
      <c r="X93" s="212">
        <v>0</v>
      </c>
      <c r="Y93" s="212">
        <v>0</v>
      </c>
      <c r="Z93" s="212">
        <v>0</v>
      </c>
      <c r="AA93" s="212">
        <v>0</v>
      </c>
      <c r="AB93" s="212">
        <v>0</v>
      </c>
      <c r="AC93" s="213">
        <f t="shared" si="16"/>
        <v>0</v>
      </c>
      <c r="AD93" s="91"/>
    </row>
    <row r="94" spans="2:30" ht="15" customHeight="1">
      <c r="B94" s="33"/>
      <c r="C94" s="188" t="s">
        <v>35</v>
      </c>
      <c r="D94" s="189"/>
      <c r="E94" s="189"/>
      <c r="F94" s="189"/>
      <c r="G94" s="189"/>
      <c r="H94" s="189"/>
      <c r="I94" s="189"/>
      <c r="J94" s="193"/>
      <c r="K94" s="211" t="s">
        <v>181</v>
      </c>
      <c r="L94" s="214">
        <f>SUMIF($K80:$K93,"в рублях (без НДС)",L80:L93)</f>
        <v>0</v>
      </c>
      <c r="M94" s="214">
        <f t="shared" ref="M94:AB94" si="17">SUMIF($K80:$K93,"в рублях (без НДС)",M80:M93)</f>
        <v>0</v>
      </c>
      <c r="N94" s="214">
        <f t="shared" si="17"/>
        <v>0</v>
      </c>
      <c r="O94" s="214">
        <f t="shared" si="17"/>
        <v>0</v>
      </c>
      <c r="P94" s="214">
        <f t="shared" si="17"/>
        <v>0</v>
      </c>
      <c r="Q94" s="214">
        <f t="shared" si="17"/>
        <v>0</v>
      </c>
      <c r="R94" s="214">
        <f t="shared" si="17"/>
        <v>0</v>
      </c>
      <c r="S94" s="214">
        <f t="shared" si="17"/>
        <v>0</v>
      </c>
      <c r="T94" s="214">
        <f t="shared" si="17"/>
        <v>0</v>
      </c>
      <c r="U94" s="214">
        <f t="shared" si="17"/>
        <v>0</v>
      </c>
      <c r="V94" s="214">
        <f t="shared" si="17"/>
        <v>0</v>
      </c>
      <c r="W94" s="214">
        <f t="shared" si="17"/>
        <v>0</v>
      </c>
      <c r="X94" s="214">
        <f t="shared" si="17"/>
        <v>0</v>
      </c>
      <c r="Y94" s="214">
        <f t="shared" si="17"/>
        <v>0</v>
      </c>
      <c r="Z94" s="214">
        <f t="shared" si="17"/>
        <v>0</v>
      </c>
      <c r="AA94" s="214">
        <f t="shared" si="17"/>
        <v>0</v>
      </c>
      <c r="AB94" s="214">
        <f t="shared" si="17"/>
        <v>0</v>
      </c>
      <c r="AC94" s="213">
        <f t="shared" si="16"/>
        <v>0</v>
      </c>
      <c r="AD94" s="91"/>
    </row>
    <row r="95" spans="2:30" ht="15" customHeight="1">
      <c r="B95" s="33"/>
      <c r="C95" s="188" t="s">
        <v>35</v>
      </c>
      <c r="D95" s="189"/>
      <c r="E95" s="189"/>
      <c r="F95" s="189"/>
      <c r="G95" s="189"/>
      <c r="H95" s="189"/>
      <c r="I95" s="189"/>
      <c r="J95" s="193"/>
      <c r="K95" s="86" t="s">
        <v>182</v>
      </c>
      <c r="L95" s="214">
        <f>SUMIF($K80:$K93,$K$95,L80:L93)</f>
        <v>0</v>
      </c>
      <c r="M95" s="214">
        <f t="shared" ref="M95:AB95" si="18">SUMIF($K80:$K93,$K$95,M80:M93)</f>
        <v>0</v>
      </c>
      <c r="N95" s="214">
        <f t="shared" si="18"/>
        <v>0</v>
      </c>
      <c r="O95" s="214">
        <f t="shared" si="18"/>
        <v>0</v>
      </c>
      <c r="P95" s="214">
        <f t="shared" si="18"/>
        <v>0</v>
      </c>
      <c r="Q95" s="214">
        <f t="shared" si="18"/>
        <v>0</v>
      </c>
      <c r="R95" s="214">
        <f t="shared" si="18"/>
        <v>0</v>
      </c>
      <c r="S95" s="214">
        <f t="shared" si="18"/>
        <v>0</v>
      </c>
      <c r="T95" s="214">
        <f t="shared" si="18"/>
        <v>0</v>
      </c>
      <c r="U95" s="214">
        <f t="shared" si="18"/>
        <v>0</v>
      </c>
      <c r="V95" s="214">
        <f t="shared" si="18"/>
        <v>0</v>
      </c>
      <c r="W95" s="214">
        <f t="shared" si="18"/>
        <v>0</v>
      </c>
      <c r="X95" s="214">
        <f t="shared" si="18"/>
        <v>0</v>
      </c>
      <c r="Y95" s="214">
        <f t="shared" si="18"/>
        <v>0</v>
      </c>
      <c r="Z95" s="214">
        <f t="shared" si="18"/>
        <v>0</v>
      </c>
      <c r="AA95" s="214">
        <f t="shared" si="18"/>
        <v>0</v>
      </c>
      <c r="AB95" s="214">
        <f t="shared" si="18"/>
        <v>0</v>
      </c>
      <c r="AC95" s="213">
        <f t="shared" ref="AC95" si="19">SUM(L95:AB95)</f>
        <v>0</v>
      </c>
      <c r="AD95" s="91"/>
    </row>
    <row r="96" spans="2:30" ht="15" customHeight="1">
      <c r="B96" s="33"/>
      <c r="C96" s="42"/>
      <c r="D96" s="42"/>
      <c r="E96" s="42"/>
      <c r="F96" s="42"/>
      <c r="G96" s="42"/>
      <c r="H96" s="42"/>
      <c r="I96" s="42"/>
      <c r="J96" s="42"/>
      <c r="K96" s="42"/>
      <c r="L96" s="93"/>
      <c r="M96" s="93"/>
      <c r="N96" s="93"/>
      <c r="O96" s="93"/>
      <c r="P96" s="93"/>
      <c r="Q96" s="93"/>
      <c r="R96" s="93"/>
      <c r="S96" s="93"/>
      <c r="T96" s="93"/>
      <c r="U96" s="95"/>
      <c r="V96" s="95"/>
      <c r="W96" s="95"/>
      <c r="X96" s="93"/>
      <c r="Y96" s="94"/>
      <c r="Z96" s="93"/>
      <c r="AA96" s="94"/>
      <c r="AB96" s="94"/>
      <c r="AC96" s="7"/>
      <c r="AD96" s="91"/>
    </row>
  </sheetData>
  <sheetProtection formatCells="0" formatColumns="0" formatRows="0" insertColumns="0" insertRows="0"/>
  <protectedRanges>
    <protectedRange sqref="P7:AB8" name="шапка2_1"/>
    <protectedRange sqref="L64:AB73 L61:AB61 L80:AB95 L46:AB59 L24:AB26" name="шесть_11"/>
    <protectedRange sqref="L15:AC16" name="пять_11"/>
    <protectedRange sqref="L27:AB40 L60:AB60 L62:AB63" name="шесть_11_2"/>
  </protectedRanges>
  <mergeCells count="91">
    <mergeCell ref="C95:J95"/>
    <mergeCell ref="D13:J13"/>
    <mergeCell ref="C5:AG5"/>
    <mergeCell ref="C7:G7"/>
    <mergeCell ref="D16:J16"/>
    <mergeCell ref="C88:C89"/>
    <mergeCell ref="D88:J89"/>
    <mergeCell ref="C90:C91"/>
    <mergeCell ref="D90:J91"/>
    <mergeCell ref="C92:C93"/>
    <mergeCell ref="D92:J93"/>
    <mergeCell ref="C94:J94"/>
    <mergeCell ref="C78:C79"/>
    <mergeCell ref="C80:C81"/>
    <mergeCell ref="D80:J81"/>
    <mergeCell ref="C82:C83"/>
    <mergeCell ref="D82:J83"/>
    <mergeCell ref="C84:C85"/>
    <mergeCell ref="D84:J85"/>
    <mergeCell ref="C86:C87"/>
    <mergeCell ref="D86:J87"/>
    <mergeCell ref="C74:J74"/>
    <mergeCell ref="D68:J68"/>
    <mergeCell ref="D69:J69"/>
    <mergeCell ref="D70:J70"/>
    <mergeCell ref="D50:J50"/>
    <mergeCell ref="D53:J53"/>
    <mergeCell ref="D54:J54"/>
    <mergeCell ref="D66:J66"/>
    <mergeCell ref="D67:J67"/>
    <mergeCell ref="D58:J58"/>
    <mergeCell ref="D59:J59"/>
    <mergeCell ref="D60:J60"/>
    <mergeCell ref="D61:J61"/>
    <mergeCell ref="D62:J62"/>
    <mergeCell ref="D63:J63"/>
    <mergeCell ref="D64:J64"/>
    <mergeCell ref="D65:J65"/>
    <mergeCell ref="C76:J76"/>
    <mergeCell ref="C19:AB19"/>
    <mergeCell ref="D56:J56"/>
    <mergeCell ref="D38:J38"/>
    <mergeCell ref="D48:J48"/>
    <mergeCell ref="D49:J49"/>
    <mergeCell ref="D51:J51"/>
    <mergeCell ref="D52:J52"/>
    <mergeCell ref="D55:J55"/>
    <mergeCell ref="D78:J78"/>
    <mergeCell ref="D47:J47"/>
    <mergeCell ref="D46:J46"/>
    <mergeCell ref="D71:J71"/>
    <mergeCell ref="D72:J72"/>
    <mergeCell ref="D11:J11"/>
    <mergeCell ref="D12:J12"/>
    <mergeCell ref="D15:J15"/>
    <mergeCell ref="D14:J14"/>
    <mergeCell ref="C41:J41"/>
    <mergeCell ref="C44:C45"/>
    <mergeCell ref="D44:J44"/>
    <mergeCell ref="D37:J37"/>
    <mergeCell ref="D57:J57"/>
    <mergeCell ref="D31:J31"/>
    <mergeCell ref="D40:J40"/>
    <mergeCell ref="D27:J27"/>
    <mergeCell ref="D28:J28"/>
    <mergeCell ref="D29:J29"/>
    <mergeCell ref="D39:J39"/>
    <mergeCell ref="D30:J30"/>
    <mergeCell ref="D32:J32"/>
    <mergeCell ref="D33:J33"/>
    <mergeCell ref="D34:J34"/>
    <mergeCell ref="C22:C23"/>
    <mergeCell ref="C8:E8"/>
    <mergeCell ref="F8:M8"/>
    <mergeCell ref="O7:P8"/>
    <mergeCell ref="C10:Q10"/>
    <mergeCell ref="R10:U10"/>
    <mergeCell ref="C11:C12"/>
    <mergeCell ref="D17:J17"/>
    <mergeCell ref="Z10:AC10"/>
    <mergeCell ref="D73:J73"/>
    <mergeCell ref="D18:J18"/>
    <mergeCell ref="D45:J45"/>
    <mergeCell ref="D22:J22"/>
    <mergeCell ref="D23:J23"/>
    <mergeCell ref="D24:J24"/>
    <mergeCell ref="D25:J25"/>
    <mergeCell ref="D26:J26"/>
    <mergeCell ref="D79:J79"/>
    <mergeCell ref="D35:J35"/>
    <mergeCell ref="D36:J36"/>
  </mergeCells>
  <phoneticPr fontId="39" type="noConversion"/>
  <conditionalFormatting sqref="L43 U43:AB43">
    <cfRule type="cellIs" dxfId="23" priority="26" operator="lessThan">
      <formula>0</formula>
    </cfRule>
  </conditionalFormatting>
  <conditionalFormatting sqref="W75:W77 W96">
    <cfRule type="cellIs" dxfId="22" priority="45" operator="notEqual">
      <formula>0</formula>
    </cfRule>
  </conditionalFormatting>
  <conditionalFormatting sqref="L78:AC78">
    <cfRule type="cellIs" dxfId="21" priority="19" operator="lessThan">
      <formula>0</formula>
    </cfRule>
  </conditionalFormatting>
  <conditionalFormatting sqref="L95:AB95">
    <cfRule type="cellIs" dxfId="20" priority="17" operator="lessThan">
      <formula>0</formula>
    </cfRule>
  </conditionalFormatting>
  <conditionalFormatting sqref="L17:AB17">
    <cfRule type="cellIs" dxfId="19" priority="16" operator="lessThan">
      <formula>$AK$6</formula>
    </cfRule>
  </conditionalFormatting>
  <conditionalFormatting sqref="L18:AB18">
    <cfRule type="cellIs" dxfId="18" priority="15" operator="lessThan">
      <formula>$AK$7</formula>
    </cfRule>
  </conditionalFormatting>
  <conditionalFormatting sqref="L26:AC26">
    <cfRule type="expression" dxfId="17" priority="14">
      <formula>IF((L26/L25)&gt;1.5,TRUE,FALSE)</formula>
    </cfRule>
  </conditionalFormatting>
  <conditionalFormatting sqref="L48:AC48">
    <cfRule type="expression" dxfId="16" priority="13">
      <formula>IF((L48/L47)&gt;2,TRUE,FALSE)</formula>
    </cfRule>
  </conditionalFormatting>
  <conditionalFormatting sqref="L59:AC59">
    <cfRule type="expression" dxfId="15" priority="12">
      <formula>IF((L59/L58)&gt;1.5,TRUE,FALSE)</formula>
    </cfRule>
  </conditionalFormatting>
  <conditionalFormatting sqref="L32:AB32">
    <cfRule type="expression" dxfId="14" priority="9">
      <formula>IF((L32/L41)&gt;0.7,TRUE,FALSE)</formula>
    </cfRule>
  </conditionalFormatting>
  <conditionalFormatting sqref="L33:AB33">
    <cfRule type="expression" dxfId="13" priority="8">
      <formula>IF((L33/L41)&gt;0.7,TRUE,FALSE)</formula>
    </cfRule>
  </conditionalFormatting>
  <conditionalFormatting sqref="L34:AB34">
    <cfRule type="expression" dxfId="12" priority="7">
      <formula>IF((XEZ34/XEZ41)&gt;0.7,TRUE,FALSE)</formula>
    </cfRule>
  </conditionalFormatting>
  <conditionalFormatting sqref="L35:AB35">
    <cfRule type="expression" dxfId="11" priority="6">
      <formula>IF((XEZ35/XEZ41)&gt;0.7,TRUE,FALSE)</formula>
    </cfRule>
  </conditionalFormatting>
  <conditionalFormatting sqref="L36:AB36">
    <cfRule type="expression" dxfId="10" priority="5">
      <formula>IF((XEZ36/XEZ41)&gt;0.7,TRUE,FALSE)</formula>
    </cfRule>
  </conditionalFormatting>
  <conditionalFormatting sqref="L37:AB37">
    <cfRule type="expression" dxfId="9" priority="4">
      <formula>IF((XEZ37/XEZ41)&gt;0.7,TRUE,FALSE)</formula>
    </cfRule>
  </conditionalFormatting>
  <conditionalFormatting sqref="L38:AB38">
    <cfRule type="expression" dxfId="8" priority="3">
      <formula>IF((L38/L41)&gt;0.7,TRUE,FALSE)</formula>
    </cfRule>
  </conditionalFormatting>
  <conditionalFormatting sqref="L39:AB39">
    <cfRule type="expression" dxfId="7" priority="2">
      <formula>IF((XEZ39/XEZ41)&gt;0.7,TRUE,FALSE)</formula>
    </cfRule>
  </conditionalFormatting>
  <conditionalFormatting sqref="L40:AB40">
    <cfRule type="expression" dxfId="6" priority="1">
      <formula>IF((XEZ40/XEZ41)&gt;0.7,TRUE,FALSE)</formula>
    </cfRule>
  </conditionalFormatting>
  <pageMargins left="0.25" right="0.25" top="0.75" bottom="0.75" header="0.3" footer="0.3"/>
  <pageSetup paperSize="8" scale="45" fitToHeight="0" orientation="landscape" r:id="rId1"/>
  <rowBreaks count="1" manualBreakCount="1">
    <brk id="54" min="1" max="26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1" id="{D664E6B2-455F-104E-9A33-CD67ABDAAB66}">
            <x14:iconSet custom="1">
              <x14:cfvo type="percent">
                <xm:f>0</xm:f>
              </x14:cfvo>
              <x14:cfvo type="num" gte="0">
                <xm:f>0</xm:f>
              </x14:cfvo>
              <x14:cfvo type="num">
                <xm:f>0.3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AC19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CE326-98B7-A543-8371-8D90AEDC497E}">
  <sheetPr>
    <tabColor rgb="FFFF9999"/>
    <pageSetUpPr fitToPage="1"/>
  </sheetPr>
  <dimension ref="B3:X72"/>
  <sheetViews>
    <sheetView zoomScale="70" zoomScaleNormal="70" zoomScaleSheetLayoutView="70" workbookViewId="0">
      <selection activeCell="A72" sqref="A72:XFD94"/>
    </sheetView>
  </sheetViews>
  <sheetFormatPr baseColWidth="10" defaultColWidth="8.83203125" defaultRowHeight="12"/>
  <cols>
    <col min="1" max="1" width="5" style="22" customWidth="1"/>
    <col min="2" max="2" width="4.1640625" style="22" customWidth="1"/>
    <col min="3" max="3" width="8.5" style="22" customWidth="1"/>
    <col min="4" max="4" width="68.1640625" style="22" customWidth="1"/>
    <col min="5" max="5" width="16.1640625" style="22" customWidth="1"/>
    <col min="6" max="8" width="15.5" style="22" customWidth="1"/>
    <col min="9" max="9" width="25" style="22" customWidth="1"/>
    <col min="10" max="16" width="15.5" style="22" customWidth="1"/>
    <col min="17" max="17" width="15.5" style="66" customWidth="1"/>
    <col min="18" max="23" width="15.5" style="22" customWidth="1"/>
    <col min="24" max="24" width="3.1640625" style="22" customWidth="1"/>
    <col min="25" max="16384" width="8.83203125" style="22"/>
  </cols>
  <sheetData>
    <row r="3" spans="2:24" ht="13" thickBot="1"/>
    <row r="4" spans="2:24"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67"/>
      <c r="R4" s="32"/>
      <c r="S4" s="32"/>
      <c r="T4" s="32"/>
      <c r="U4" s="32"/>
      <c r="V4" s="32"/>
      <c r="W4" s="32"/>
      <c r="X4" s="91"/>
    </row>
    <row r="5" spans="2:24" ht="29" customHeight="1">
      <c r="B5" s="33"/>
      <c r="C5" s="222" t="s">
        <v>188</v>
      </c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</row>
    <row r="6" spans="2:24">
      <c r="B6" s="33"/>
      <c r="C6" s="7"/>
      <c r="D6" s="7"/>
      <c r="E6" s="7"/>
      <c r="F6" s="7"/>
      <c r="G6" s="7"/>
      <c r="H6" s="7"/>
      <c r="I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2:24" ht="14">
      <c r="B7" s="34"/>
      <c r="C7" s="218"/>
      <c r="D7" s="218"/>
      <c r="E7" s="29"/>
      <c r="F7" s="29"/>
      <c r="G7" s="29"/>
      <c r="H7" s="23"/>
      <c r="I7" s="187"/>
      <c r="J7" s="187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</row>
    <row r="8" spans="2:24" ht="39" customHeight="1">
      <c r="B8" s="34"/>
      <c r="C8" s="224" t="s">
        <v>1</v>
      </c>
      <c r="D8" s="224"/>
      <c r="E8" s="220"/>
      <c r="F8" s="220"/>
      <c r="G8" s="220"/>
      <c r="H8" s="23"/>
      <c r="I8" s="187"/>
      <c r="J8" s="187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</row>
    <row r="9" spans="2:24" ht="15" customHeight="1">
      <c r="B9" s="33"/>
      <c r="C9" s="231" t="s">
        <v>203</v>
      </c>
      <c r="D9" s="231"/>
      <c r="E9" s="231"/>
      <c r="F9" s="231"/>
      <c r="G9" s="231"/>
      <c r="H9" s="93"/>
      <c r="I9" s="93"/>
      <c r="J9" s="93"/>
      <c r="K9" s="93"/>
      <c r="L9" s="93"/>
      <c r="M9" s="93"/>
      <c r="N9" s="93"/>
      <c r="O9" s="95"/>
      <c r="P9" s="95"/>
      <c r="Q9" s="95"/>
      <c r="R9" s="93"/>
      <c r="S9" s="94"/>
      <c r="T9" s="93"/>
      <c r="U9" s="94"/>
      <c r="V9" s="94"/>
      <c r="W9" s="7"/>
      <c r="X9" s="91"/>
    </row>
    <row r="10" spans="2:24" ht="30.75" customHeight="1">
      <c r="B10" s="36"/>
      <c r="C10" s="179" t="s">
        <v>13</v>
      </c>
      <c r="D10" s="62" t="s">
        <v>198</v>
      </c>
      <c r="E10" s="61" t="s">
        <v>28</v>
      </c>
      <c r="F10" s="73">
        <v>45291</v>
      </c>
      <c r="G10" s="73">
        <v>45473</v>
      </c>
      <c r="H10" s="73">
        <v>45657</v>
      </c>
      <c r="I10" s="73">
        <v>45838</v>
      </c>
      <c r="J10" s="73">
        <v>46022</v>
      </c>
      <c r="K10" s="73">
        <v>46203</v>
      </c>
      <c r="L10" s="73">
        <v>46387</v>
      </c>
      <c r="M10" s="73">
        <v>46568</v>
      </c>
      <c r="N10" s="73">
        <v>46752</v>
      </c>
      <c r="O10" s="73">
        <v>46934</v>
      </c>
      <c r="P10" s="73">
        <v>47118</v>
      </c>
      <c r="Q10" s="73">
        <v>47299</v>
      </c>
      <c r="R10" s="73">
        <v>47483</v>
      </c>
      <c r="S10" s="73">
        <v>47664</v>
      </c>
      <c r="T10" s="73">
        <v>47848</v>
      </c>
      <c r="U10" s="73">
        <v>48029</v>
      </c>
      <c r="V10" s="73">
        <v>48213</v>
      </c>
      <c r="W10" s="70" t="s">
        <v>29</v>
      </c>
      <c r="X10" s="91"/>
    </row>
    <row r="11" spans="2:24">
      <c r="B11" s="36"/>
      <c r="C11" s="179"/>
      <c r="D11" s="62">
        <v>1</v>
      </c>
      <c r="E11" s="62">
        <v>2</v>
      </c>
      <c r="F11" s="72">
        <v>3</v>
      </c>
      <c r="G11" s="62">
        <v>4</v>
      </c>
      <c r="H11" s="72">
        <v>5</v>
      </c>
      <c r="I11" s="62">
        <v>6</v>
      </c>
      <c r="J11" s="72">
        <v>7</v>
      </c>
      <c r="K11" s="62">
        <v>8</v>
      </c>
      <c r="L11" s="72">
        <v>9</v>
      </c>
      <c r="M11" s="62">
        <v>10</v>
      </c>
      <c r="N11" s="72">
        <v>11</v>
      </c>
      <c r="O11" s="62">
        <v>12</v>
      </c>
      <c r="P11" s="72">
        <v>13</v>
      </c>
      <c r="Q11" s="62">
        <v>14</v>
      </c>
      <c r="R11" s="72">
        <v>15</v>
      </c>
      <c r="S11" s="62">
        <v>16</v>
      </c>
      <c r="T11" s="72">
        <v>17</v>
      </c>
      <c r="U11" s="62">
        <v>18</v>
      </c>
      <c r="V11" s="72">
        <v>19</v>
      </c>
      <c r="W11" s="62">
        <v>20</v>
      </c>
      <c r="X11" s="91"/>
    </row>
    <row r="12" spans="2:24" s="66" customFormat="1" ht="90" customHeight="1">
      <c r="B12" s="226"/>
      <c r="C12" s="211">
        <v>1</v>
      </c>
      <c r="D12" s="227" t="s">
        <v>201</v>
      </c>
      <c r="E12" s="211" t="s">
        <v>199</v>
      </c>
      <c r="F12" s="228">
        <f>'Общая информация'!L25+'Общая информация'!L58</f>
        <v>0</v>
      </c>
      <c r="G12" s="228">
        <f>'Общая информация'!M25+'Общая информация'!M58</f>
        <v>0</v>
      </c>
      <c r="H12" s="228">
        <f>'Общая информация'!N25+'Общая информация'!N58</f>
        <v>0</v>
      </c>
      <c r="I12" s="228">
        <f>'Общая информация'!O25+'Общая информация'!O58</f>
        <v>0</v>
      </c>
      <c r="J12" s="228">
        <f>'Общая информация'!P25+'Общая информация'!P58</f>
        <v>0</v>
      </c>
      <c r="K12" s="228">
        <f>'Общая информация'!Q25+'Общая информация'!Q58</f>
        <v>0</v>
      </c>
      <c r="L12" s="228">
        <f>'Общая информация'!R25+'Общая информация'!R58</f>
        <v>0</v>
      </c>
      <c r="M12" s="228">
        <f>'Общая информация'!S25+'Общая информация'!S58</f>
        <v>0</v>
      </c>
      <c r="N12" s="228">
        <f>'Общая информация'!T25+'Общая информация'!T58</f>
        <v>0</v>
      </c>
      <c r="O12" s="228">
        <f>'Общая информация'!U25+'Общая информация'!U58</f>
        <v>0</v>
      </c>
      <c r="P12" s="228">
        <f>'Общая информация'!V25+'Общая информация'!V58</f>
        <v>0</v>
      </c>
      <c r="Q12" s="228">
        <f>'Общая информация'!W25+'Общая информация'!W58</f>
        <v>0</v>
      </c>
      <c r="R12" s="228">
        <f>'Общая информация'!X25+'Общая информация'!X58</f>
        <v>0</v>
      </c>
      <c r="S12" s="228">
        <f>'Общая информация'!Y25+'Общая информация'!Y58</f>
        <v>0</v>
      </c>
      <c r="T12" s="228">
        <f>'Общая информация'!Z25+'Общая информация'!Z58</f>
        <v>0</v>
      </c>
      <c r="U12" s="228">
        <f>'Общая информация'!AA25+'Общая информация'!AA58</f>
        <v>0</v>
      </c>
      <c r="V12" s="228">
        <f>'Общая информация'!AB25+'Общая информация'!AB58</f>
        <v>0</v>
      </c>
      <c r="W12" s="228">
        <f>'Общая информация'!AC25+'Общая информация'!AC58</f>
        <v>0</v>
      </c>
      <c r="X12" s="229"/>
    </row>
    <row r="13" spans="2:24" ht="23" customHeight="1">
      <c r="B13" s="36"/>
      <c r="C13" s="63">
        <v>2</v>
      </c>
      <c r="D13" s="106" t="s">
        <v>202</v>
      </c>
      <c r="E13" s="63" t="s">
        <v>159</v>
      </c>
      <c r="F13" s="225">
        <f>F43</f>
        <v>0</v>
      </c>
      <c r="G13" s="225">
        <v>0</v>
      </c>
      <c r="H13" s="225">
        <f>H43</f>
        <v>0</v>
      </c>
      <c r="I13" s="225">
        <f>I43</f>
        <v>0</v>
      </c>
      <c r="J13" s="225">
        <f>J43</f>
        <v>0</v>
      </c>
      <c r="K13" s="225">
        <f>K43</f>
        <v>0</v>
      </c>
      <c r="L13" s="225">
        <f>L43</f>
        <v>0</v>
      </c>
      <c r="M13" s="225">
        <f>M43</f>
        <v>0</v>
      </c>
      <c r="N13" s="225">
        <f>N43</f>
        <v>0</v>
      </c>
      <c r="O13" s="225">
        <f>O43</f>
        <v>0</v>
      </c>
      <c r="P13" s="225">
        <f>P43</f>
        <v>0</v>
      </c>
      <c r="Q13" s="225">
        <f>Q43</f>
        <v>0</v>
      </c>
      <c r="R13" s="225">
        <f>R43</f>
        <v>0</v>
      </c>
      <c r="S13" s="225">
        <f>S43</f>
        <v>0</v>
      </c>
      <c r="T13" s="225">
        <f>T43</f>
        <v>0</v>
      </c>
      <c r="U13" s="225">
        <f>U43</f>
        <v>0</v>
      </c>
      <c r="V13" s="225">
        <f>V43</f>
        <v>0</v>
      </c>
      <c r="W13" s="230"/>
      <c r="X13" s="91"/>
    </row>
    <row r="14" spans="2:24" ht="23" customHeight="1">
      <c r="B14" s="36"/>
      <c r="C14" s="63">
        <v>3</v>
      </c>
      <c r="D14" s="106" t="s">
        <v>200</v>
      </c>
      <c r="E14" s="63" t="s">
        <v>199</v>
      </c>
      <c r="F14" s="215">
        <f>IFERROR(F12/F13,0)</f>
        <v>0</v>
      </c>
      <c r="G14" s="215">
        <f t="shared" ref="G14:V14" si="0">IFERROR(G12/G13,0)</f>
        <v>0</v>
      </c>
      <c r="H14" s="215">
        <f t="shared" si="0"/>
        <v>0</v>
      </c>
      <c r="I14" s="215">
        <f t="shared" si="0"/>
        <v>0</v>
      </c>
      <c r="J14" s="215">
        <f t="shared" si="0"/>
        <v>0</v>
      </c>
      <c r="K14" s="215">
        <f t="shared" si="0"/>
        <v>0</v>
      </c>
      <c r="L14" s="215">
        <f t="shared" si="0"/>
        <v>0</v>
      </c>
      <c r="M14" s="215">
        <f t="shared" si="0"/>
        <v>0</v>
      </c>
      <c r="N14" s="215">
        <f t="shared" si="0"/>
        <v>0</v>
      </c>
      <c r="O14" s="215">
        <f t="shared" si="0"/>
        <v>0</v>
      </c>
      <c r="P14" s="215">
        <f t="shared" si="0"/>
        <v>0</v>
      </c>
      <c r="Q14" s="215">
        <f t="shared" si="0"/>
        <v>0</v>
      </c>
      <c r="R14" s="215">
        <f t="shared" si="0"/>
        <v>0</v>
      </c>
      <c r="S14" s="215">
        <f t="shared" si="0"/>
        <v>0</v>
      </c>
      <c r="T14" s="215">
        <f t="shared" si="0"/>
        <v>0</v>
      </c>
      <c r="U14" s="215">
        <f t="shared" si="0"/>
        <v>0</v>
      </c>
      <c r="V14" s="215">
        <f t="shared" si="0"/>
        <v>0</v>
      </c>
      <c r="W14" s="230"/>
      <c r="X14" s="91"/>
    </row>
    <row r="15" spans="2:24" ht="15" customHeight="1">
      <c r="B15" s="33"/>
      <c r="C15" s="42"/>
      <c r="D15" s="42"/>
      <c r="E15" s="42"/>
      <c r="F15" s="93"/>
      <c r="G15" s="93"/>
      <c r="H15" s="93"/>
      <c r="I15" s="93"/>
      <c r="J15" s="93"/>
      <c r="K15" s="93"/>
      <c r="L15" s="93"/>
      <c r="M15" s="93"/>
      <c r="N15" s="93"/>
      <c r="O15" s="95"/>
      <c r="P15" s="95"/>
      <c r="Q15" s="95"/>
      <c r="R15" s="93"/>
      <c r="S15" s="94"/>
      <c r="T15" s="93"/>
      <c r="U15" s="94"/>
      <c r="V15" s="94"/>
      <c r="W15" s="7"/>
      <c r="X15" s="91"/>
    </row>
    <row r="16" spans="2:24" ht="15" customHeight="1">
      <c r="B16" s="33"/>
      <c r="C16" s="231" t="s">
        <v>204</v>
      </c>
      <c r="D16" s="231"/>
      <c r="E16" s="231"/>
      <c r="F16" s="231"/>
      <c r="G16" s="231"/>
      <c r="H16" s="93"/>
      <c r="I16" s="93"/>
      <c r="J16" s="93"/>
      <c r="K16" s="93"/>
      <c r="L16" s="93"/>
      <c r="M16" s="93"/>
      <c r="N16" s="93"/>
      <c r="O16" s="95"/>
      <c r="P16" s="95"/>
      <c r="Q16" s="95"/>
      <c r="R16" s="93"/>
      <c r="S16" s="94"/>
      <c r="T16" s="93"/>
      <c r="U16" s="94"/>
      <c r="V16" s="94"/>
      <c r="W16" s="7"/>
      <c r="X16" s="91"/>
    </row>
    <row r="17" spans="2:24" ht="15" customHeight="1">
      <c r="B17" s="33"/>
      <c r="C17" s="42"/>
      <c r="D17" s="42"/>
      <c r="E17" s="42"/>
      <c r="F17" s="93"/>
      <c r="G17" s="93"/>
      <c r="H17" s="93"/>
      <c r="I17" s="93"/>
      <c r="J17" s="93"/>
      <c r="K17" s="93"/>
      <c r="L17" s="93"/>
      <c r="M17" s="93"/>
      <c r="N17" s="93"/>
      <c r="O17" s="95"/>
      <c r="P17" s="95"/>
      <c r="Q17" s="95"/>
      <c r="R17" s="93"/>
      <c r="S17" s="94"/>
      <c r="T17" s="93"/>
      <c r="U17" s="94"/>
      <c r="V17" s="94"/>
      <c r="W17" s="7"/>
      <c r="X17" s="91"/>
    </row>
    <row r="18" spans="2:24" ht="28" customHeight="1">
      <c r="B18" s="33"/>
      <c r="C18" s="179" t="s">
        <v>13</v>
      </c>
      <c r="D18" s="194" t="s">
        <v>198</v>
      </c>
      <c r="E18" s="195"/>
      <c r="F18" s="195"/>
      <c r="G18" s="195"/>
      <c r="H18" s="196"/>
      <c r="I18" s="86" t="s">
        <v>208</v>
      </c>
      <c r="J18" s="93"/>
      <c r="K18" s="93"/>
      <c r="L18" s="93"/>
      <c r="M18" s="93"/>
      <c r="N18" s="93"/>
      <c r="O18" s="95"/>
      <c r="P18" s="95"/>
      <c r="Q18" s="95"/>
      <c r="R18" s="93"/>
      <c r="S18" s="94"/>
      <c r="T18" s="93"/>
      <c r="U18" s="94"/>
      <c r="V18" s="94"/>
      <c r="W18" s="7"/>
      <c r="X18" s="91"/>
    </row>
    <row r="19" spans="2:24" ht="15" customHeight="1">
      <c r="B19" s="33"/>
      <c r="C19" s="179"/>
      <c r="D19" s="194">
        <v>1</v>
      </c>
      <c r="E19" s="195"/>
      <c r="F19" s="195"/>
      <c r="G19" s="195"/>
      <c r="H19" s="196"/>
      <c r="I19" s="86">
        <v>2</v>
      </c>
      <c r="J19" s="93"/>
      <c r="K19" s="93"/>
      <c r="L19" s="93"/>
      <c r="M19" s="93"/>
      <c r="N19" s="93"/>
      <c r="O19" s="95"/>
      <c r="P19" s="95"/>
      <c r="Q19" s="95"/>
      <c r="R19" s="93"/>
      <c r="S19" s="94"/>
      <c r="T19" s="93"/>
      <c r="U19" s="94"/>
      <c r="V19" s="94"/>
      <c r="W19" s="7"/>
      <c r="X19" s="91"/>
    </row>
    <row r="20" spans="2:24" ht="65" customHeight="1">
      <c r="B20" s="33"/>
      <c r="C20" s="211" t="s">
        <v>103</v>
      </c>
      <c r="D20" s="233" t="s">
        <v>205</v>
      </c>
      <c r="E20" s="234"/>
      <c r="F20" s="234"/>
      <c r="G20" s="234"/>
      <c r="H20" s="235"/>
      <c r="I20" s="215">
        <f>'Общая информация'!AC32+'Общая информация'!AC65</f>
        <v>0</v>
      </c>
      <c r="J20" s="93"/>
      <c r="K20" s="93"/>
      <c r="L20" s="93"/>
      <c r="M20" s="93"/>
      <c r="N20" s="93"/>
      <c r="O20" s="95"/>
      <c r="P20" s="95"/>
      <c r="Q20" s="95"/>
      <c r="R20" s="93"/>
      <c r="S20" s="94"/>
      <c r="T20" s="93"/>
      <c r="U20" s="94"/>
      <c r="V20" s="94"/>
      <c r="W20" s="7"/>
      <c r="X20" s="91"/>
    </row>
    <row r="21" spans="2:24" ht="32" customHeight="1">
      <c r="B21" s="33"/>
      <c r="C21" s="211" t="s">
        <v>104</v>
      </c>
      <c r="D21" s="227" t="s">
        <v>206</v>
      </c>
      <c r="E21" s="233" t="s">
        <v>207</v>
      </c>
      <c r="F21" s="234"/>
      <c r="G21" s="234"/>
      <c r="H21" s="235"/>
      <c r="I21" s="211" t="s">
        <v>208</v>
      </c>
      <c r="J21" s="93"/>
      <c r="K21" s="93"/>
      <c r="L21" s="93"/>
      <c r="M21" s="93"/>
      <c r="N21" s="93"/>
      <c r="O21" s="95"/>
      <c r="P21" s="95"/>
      <c r="Q21" s="95"/>
      <c r="R21" s="93"/>
      <c r="S21" s="94"/>
      <c r="T21" s="93"/>
      <c r="U21" s="94"/>
      <c r="V21" s="94"/>
      <c r="W21" s="7"/>
      <c r="X21" s="91"/>
    </row>
    <row r="22" spans="2:24" ht="65" customHeight="1">
      <c r="B22" s="33"/>
      <c r="C22" s="236" t="s">
        <v>104</v>
      </c>
      <c r="D22" s="237" t="s">
        <v>215</v>
      </c>
      <c r="E22" s="238" t="s">
        <v>212</v>
      </c>
      <c r="F22" s="239"/>
      <c r="G22" s="239"/>
      <c r="H22" s="240"/>
      <c r="I22" s="241">
        <v>0</v>
      </c>
      <c r="J22" s="93"/>
      <c r="K22" s="93"/>
      <c r="L22" s="93"/>
      <c r="M22" s="93"/>
      <c r="N22" s="93"/>
      <c r="O22" s="95"/>
      <c r="P22" s="95"/>
      <c r="Q22" s="95"/>
      <c r="R22" s="93"/>
      <c r="S22" s="94"/>
      <c r="T22" s="93"/>
      <c r="U22" s="94"/>
      <c r="V22" s="94"/>
      <c r="W22" s="7"/>
      <c r="X22" s="91"/>
    </row>
    <row r="23" spans="2:24" ht="65" customHeight="1">
      <c r="B23" s="33"/>
      <c r="C23" s="236" t="s">
        <v>108</v>
      </c>
      <c r="D23" s="237" t="s">
        <v>211</v>
      </c>
      <c r="E23" s="238" t="s">
        <v>212</v>
      </c>
      <c r="F23" s="239"/>
      <c r="G23" s="239"/>
      <c r="H23" s="240"/>
      <c r="I23" s="241">
        <v>0</v>
      </c>
      <c r="J23" s="93"/>
      <c r="K23" s="93"/>
      <c r="L23" s="93"/>
      <c r="M23" s="93"/>
      <c r="N23" s="93"/>
      <c r="O23" s="95"/>
      <c r="P23" s="95"/>
      <c r="Q23" s="95"/>
      <c r="R23" s="93"/>
      <c r="S23" s="94"/>
      <c r="T23" s="93"/>
      <c r="U23" s="94"/>
      <c r="V23" s="94"/>
      <c r="W23" s="7"/>
      <c r="X23" s="91"/>
    </row>
    <row r="24" spans="2:24" ht="65" customHeight="1">
      <c r="B24" s="33"/>
      <c r="C24" s="236" t="s">
        <v>209</v>
      </c>
      <c r="D24" s="237" t="s">
        <v>211</v>
      </c>
      <c r="E24" s="238" t="s">
        <v>212</v>
      </c>
      <c r="F24" s="239"/>
      <c r="G24" s="239"/>
      <c r="H24" s="240"/>
      <c r="I24" s="241">
        <v>0</v>
      </c>
      <c r="J24" s="93"/>
      <c r="K24" s="93"/>
      <c r="L24" s="93"/>
      <c r="M24" s="93"/>
      <c r="N24" s="93"/>
      <c r="O24" s="95"/>
      <c r="P24" s="95"/>
      <c r="Q24" s="95"/>
      <c r="R24" s="93"/>
      <c r="S24" s="94"/>
      <c r="T24" s="93"/>
      <c r="U24" s="94"/>
      <c r="V24" s="94"/>
      <c r="W24" s="7"/>
      <c r="X24" s="91"/>
    </row>
    <row r="25" spans="2:24" ht="65" customHeight="1">
      <c r="B25" s="33"/>
      <c r="C25" s="236" t="s">
        <v>210</v>
      </c>
      <c r="D25" s="237" t="s">
        <v>211</v>
      </c>
      <c r="E25" s="238" t="s">
        <v>212</v>
      </c>
      <c r="F25" s="239"/>
      <c r="G25" s="239"/>
      <c r="H25" s="240"/>
      <c r="I25" s="241">
        <v>0</v>
      </c>
      <c r="J25" s="93"/>
      <c r="K25" s="93"/>
      <c r="L25" s="93"/>
      <c r="M25" s="93"/>
      <c r="N25" s="93"/>
      <c r="O25" s="95"/>
      <c r="P25" s="95"/>
      <c r="Q25" s="95"/>
      <c r="R25" s="93"/>
      <c r="S25" s="94"/>
      <c r="T25" s="93"/>
      <c r="U25" s="94"/>
      <c r="V25" s="94"/>
      <c r="W25" s="7"/>
      <c r="X25" s="91"/>
    </row>
    <row r="26" spans="2:24" ht="65" customHeight="1">
      <c r="B26" s="33"/>
      <c r="C26" s="236" t="s">
        <v>213</v>
      </c>
      <c r="D26" s="237" t="s">
        <v>211</v>
      </c>
      <c r="E26" s="238" t="s">
        <v>212</v>
      </c>
      <c r="F26" s="239"/>
      <c r="G26" s="239"/>
      <c r="H26" s="240"/>
      <c r="I26" s="241">
        <v>0</v>
      </c>
      <c r="J26" s="93"/>
      <c r="K26" s="93"/>
      <c r="L26" s="93"/>
      <c r="M26" s="93"/>
      <c r="N26" s="93"/>
      <c r="O26" s="95"/>
      <c r="P26" s="95"/>
      <c r="Q26" s="95"/>
      <c r="R26" s="93"/>
      <c r="S26" s="94"/>
      <c r="T26" s="93"/>
      <c r="U26" s="94"/>
      <c r="V26" s="94"/>
      <c r="W26" s="7"/>
      <c r="X26" s="91"/>
    </row>
    <row r="27" spans="2:24" ht="65" customHeight="1">
      <c r="B27" s="33"/>
      <c r="C27" s="236" t="s">
        <v>214</v>
      </c>
      <c r="D27" s="237" t="s">
        <v>211</v>
      </c>
      <c r="E27" s="238" t="s">
        <v>212</v>
      </c>
      <c r="F27" s="239"/>
      <c r="G27" s="239"/>
      <c r="H27" s="240"/>
      <c r="I27" s="241">
        <v>0</v>
      </c>
      <c r="J27" s="93"/>
      <c r="K27" s="93"/>
      <c r="L27" s="93"/>
      <c r="M27" s="93"/>
      <c r="N27" s="93"/>
      <c r="O27" s="95"/>
      <c r="P27" s="95"/>
      <c r="Q27" s="95"/>
      <c r="R27" s="93"/>
      <c r="S27" s="94"/>
      <c r="T27" s="93"/>
      <c r="U27" s="94"/>
      <c r="V27" s="94"/>
      <c r="W27" s="7"/>
      <c r="X27" s="91"/>
    </row>
    <row r="28" spans="2:24" ht="65" customHeight="1">
      <c r="B28" s="33"/>
      <c r="C28" s="242" t="s">
        <v>216</v>
      </c>
      <c r="D28" s="243"/>
      <c r="E28" s="243"/>
      <c r="F28" s="243"/>
      <c r="G28" s="243"/>
      <c r="H28" s="244"/>
      <c r="I28" s="215">
        <f>SUM(I22:I27)</f>
        <v>0</v>
      </c>
      <c r="J28" s="93"/>
      <c r="K28" s="93"/>
      <c r="L28" s="93"/>
      <c r="M28" s="93"/>
      <c r="N28" s="93"/>
      <c r="O28" s="95"/>
      <c r="P28" s="95"/>
      <c r="Q28" s="95"/>
      <c r="R28" s="93"/>
      <c r="S28" s="94"/>
      <c r="T28" s="93"/>
      <c r="U28" s="94"/>
      <c r="V28" s="94"/>
      <c r="W28" s="7"/>
      <c r="X28" s="91"/>
    </row>
    <row r="29" spans="2:24" ht="15" customHeight="1">
      <c r="B29" s="33"/>
      <c r="C29" s="42"/>
      <c r="D29" s="42"/>
      <c r="E29" s="42"/>
      <c r="F29" s="93"/>
      <c r="G29" s="93"/>
      <c r="H29" s="93"/>
      <c r="I29" s="93"/>
      <c r="J29" s="93"/>
      <c r="K29" s="93"/>
      <c r="L29" s="93"/>
      <c r="M29" s="93"/>
      <c r="N29" s="93"/>
      <c r="O29" s="95"/>
      <c r="P29" s="95"/>
      <c r="Q29" s="95"/>
      <c r="R29" s="93"/>
      <c r="S29" s="94"/>
      <c r="T29" s="93"/>
      <c r="U29" s="94"/>
      <c r="V29" s="94"/>
      <c r="W29" s="7"/>
      <c r="X29" s="91"/>
    </row>
    <row r="30" spans="2:24" ht="15" customHeight="1">
      <c r="B30" s="33"/>
      <c r="C30" s="231" t="s">
        <v>220</v>
      </c>
      <c r="D30" s="231"/>
      <c r="E30" s="231"/>
      <c r="F30" s="231"/>
      <c r="G30" s="231"/>
      <c r="H30" s="93"/>
      <c r="I30" s="93"/>
      <c r="J30" s="93"/>
      <c r="K30" s="93"/>
      <c r="L30" s="93"/>
      <c r="M30" s="93"/>
      <c r="N30" s="93"/>
      <c r="O30" s="95"/>
      <c r="P30" s="95"/>
      <c r="Q30" s="95"/>
      <c r="R30" s="93"/>
      <c r="S30" s="94"/>
      <c r="T30" s="93"/>
      <c r="U30" s="94"/>
      <c r="V30" s="94"/>
      <c r="W30" s="7"/>
      <c r="X30" s="91"/>
    </row>
    <row r="31" spans="2:24" ht="15" customHeight="1">
      <c r="B31" s="33"/>
      <c r="C31" s="42"/>
      <c r="D31" s="42"/>
      <c r="E31" s="42"/>
      <c r="F31" s="93"/>
      <c r="G31" s="93"/>
      <c r="H31" s="93"/>
      <c r="I31" s="93"/>
      <c r="J31" s="93"/>
      <c r="K31" s="93"/>
      <c r="L31" s="93"/>
      <c r="M31" s="93"/>
      <c r="N31" s="93"/>
      <c r="O31" s="95"/>
      <c r="P31" s="95"/>
      <c r="Q31" s="95"/>
      <c r="R31" s="93"/>
      <c r="S31" s="94"/>
      <c r="T31" s="93"/>
      <c r="U31" s="94"/>
      <c r="V31" s="94"/>
      <c r="W31" s="7"/>
      <c r="X31" s="91"/>
    </row>
    <row r="32" spans="2:24" ht="28" customHeight="1">
      <c r="B32" s="33"/>
      <c r="C32" s="179" t="s">
        <v>13</v>
      </c>
      <c r="D32" s="194" t="s">
        <v>198</v>
      </c>
      <c r="E32" s="195"/>
      <c r="F32" s="195"/>
      <c r="G32" s="195"/>
      <c r="H32" s="196"/>
      <c r="I32" s="86" t="s">
        <v>208</v>
      </c>
      <c r="J32" s="93"/>
      <c r="K32" s="93"/>
      <c r="L32" s="93"/>
      <c r="M32" s="93"/>
      <c r="N32" s="93"/>
      <c r="O32" s="95"/>
      <c r="P32" s="95"/>
      <c r="Q32" s="95"/>
      <c r="R32" s="93"/>
      <c r="S32" s="94"/>
      <c r="T32" s="93"/>
      <c r="U32" s="94"/>
      <c r="V32" s="94"/>
      <c r="W32" s="7"/>
      <c r="X32" s="91"/>
    </row>
    <row r="33" spans="2:24" ht="15" customHeight="1">
      <c r="B33" s="33"/>
      <c r="C33" s="179"/>
      <c r="D33" s="194">
        <v>1</v>
      </c>
      <c r="E33" s="195"/>
      <c r="F33" s="195"/>
      <c r="G33" s="195"/>
      <c r="H33" s="196"/>
      <c r="I33" s="86">
        <v>2</v>
      </c>
      <c r="J33" s="93"/>
      <c r="K33" s="93"/>
      <c r="L33" s="93"/>
      <c r="M33" s="93"/>
      <c r="N33" s="93"/>
      <c r="O33" s="95"/>
      <c r="P33" s="95"/>
      <c r="Q33" s="95"/>
      <c r="R33" s="93"/>
      <c r="S33" s="94"/>
      <c r="T33" s="93"/>
      <c r="U33" s="94"/>
      <c r="V33" s="94"/>
      <c r="W33" s="7"/>
      <c r="X33" s="91"/>
    </row>
    <row r="34" spans="2:24" ht="65" customHeight="1">
      <c r="B34" s="33"/>
      <c r="C34" s="211" t="s">
        <v>103</v>
      </c>
      <c r="D34" s="233" t="s">
        <v>217</v>
      </c>
      <c r="E34" s="234"/>
      <c r="F34" s="234"/>
      <c r="G34" s="234"/>
      <c r="H34" s="235"/>
      <c r="I34" s="215">
        <f>'Общая информация'!AC33+'Общая информация'!AC66</f>
        <v>0</v>
      </c>
      <c r="J34" s="93"/>
      <c r="K34" s="93"/>
      <c r="L34" s="93"/>
      <c r="M34" s="93"/>
      <c r="N34" s="93"/>
      <c r="O34" s="95"/>
      <c r="P34" s="95"/>
      <c r="Q34" s="95"/>
      <c r="R34" s="93"/>
      <c r="S34" s="94"/>
      <c r="T34" s="93"/>
      <c r="U34" s="94"/>
      <c r="V34" s="94"/>
      <c r="W34" s="7"/>
      <c r="X34" s="91"/>
    </row>
    <row r="35" spans="2:24" ht="32" customHeight="1">
      <c r="B35" s="33"/>
      <c r="C35" s="211" t="s">
        <v>104</v>
      </c>
      <c r="D35" s="227" t="s">
        <v>219</v>
      </c>
      <c r="E35" s="233" t="s">
        <v>218</v>
      </c>
      <c r="F35" s="234"/>
      <c r="G35" s="234"/>
      <c r="H35" s="235"/>
      <c r="I35" s="211" t="s">
        <v>208</v>
      </c>
      <c r="J35" s="93"/>
      <c r="K35" s="93"/>
      <c r="L35" s="93"/>
      <c r="M35" s="93"/>
      <c r="N35" s="93"/>
      <c r="O35" s="95"/>
      <c r="P35" s="95"/>
      <c r="Q35" s="95"/>
      <c r="R35" s="93"/>
      <c r="S35" s="94"/>
      <c r="T35" s="93"/>
      <c r="U35" s="94"/>
      <c r="V35" s="94"/>
      <c r="W35" s="7"/>
      <c r="X35" s="91"/>
    </row>
    <row r="36" spans="2:24" ht="65" customHeight="1">
      <c r="B36" s="33"/>
      <c r="C36" s="236" t="s">
        <v>104</v>
      </c>
      <c r="D36" s="237" t="s">
        <v>215</v>
      </c>
      <c r="E36" s="238" t="s">
        <v>212</v>
      </c>
      <c r="F36" s="239"/>
      <c r="G36" s="239"/>
      <c r="H36" s="240"/>
      <c r="I36" s="241">
        <v>0</v>
      </c>
      <c r="J36" s="93"/>
      <c r="K36" s="93"/>
      <c r="L36" s="93"/>
      <c r="M36" s="93"/>
      <c r="N36" s="93"/>
      <c r="O36" s="95"/>
      <c r="P36" s="95"/>
      <c r="Q36" s="95"/>
      <c r="R36" s="93"/>
      <c r="S36" s="94"/>
      <c r="T36" s="93"/>
      <c r="U36" s="94"/>
      <c r="V36" s="94"/>
      <c r="W36" s="7"/>
      <c r="X36" s="91"/>
    </row>
    <row r="37" spans="2:24" ht="65" customHeight="1">
      <c r="B37" s="33"/>
      <c r="C37" s="236" t="s">
        <v>108</v>
      </c>
      <c r="D37" s="237" t="s">
        <v>211</v>
      </c>
      <c r="E37" s="238" t="s">
        <v>212</v>
      </c>
      <c r="F37" s="239"/>
      <c r="G37" s="239"/>
      <c r="H37" s="240"/>
      <c r="I37" s="241">
        <v>0</v>
      </c>
      <c r="J37" s="93"/>
      <c r="K37" s="93"/>
      <c r="L37" s="93"/>
      <c r="M37" s="93"/>
      <c r="N37" s="93"/>
      <c r="O37" s="95"/>
      <c r="P37" s="95"/>
      <c r="Q37" s="95"/>
      <c r="R37" s="93"/>
      <c r="S37" s="94"/>
      <c r="T37" s="93"/>
      <c r="U37" s="94"/>
      <c r="V37" s="94"/>
      <c r="W37" s="7"/>
      <c r="X37" s="91"/>
    </row>
    <row r="38" spans="2:24" ht="65" customHeight="1">
      <c r="B38" s="33"/>
      <c r="C38" s="236" t="s">
        <v>209</v>
      </c>
      <c r="D38" s="237" t="s">
        <v>211</v>
      </c>
      <c r="E38" s="238" t="s">
        <v>212</v>
      </c>
      <c r="F38" s="239"/>
      <c r="G38" s="239"/>
      <c r="H38" s="240"/>
      <c r="I38" s="241">
        <v>0</v>
      </c>
      <c r="J38" s="93"/>
      <c r="K38" s="93"/>
      <c r="L38" s="93"/>
      <c r="M38" s="93"/>
      <c r="N38" s="93"/>
      <c r="O38" s="95"/>
      <c r="P38" s="95"/>
      <c r="Q38" s="95"/>
      <c r="R38" s="93"/>
      <c r="S38" s="94"/>
      <c r="T38" s="93"/>
      <c r="U38" s="94"/>
      <c r="V38" s="94"/>
      <c r="W38" s="7"/>
      <c r="X38" s="91"/>
    </row>
    <row r="39" spans="2:24" ht="65" customHeight="1">
      <c r="B39" s="33"/>
      <c r="C39" s="236" t="s">
        <v>210</v>
      </c>
      <c r="D39" s="237" t="s">
        <v>211</v>
      </c>
      <c r="E39" s="238" t="s">
        <v>212</v>
      </c>
      <c r="F39" s="239"/>
      <c r="G39" s="239"/>
      <c r="H39" s="240"/>
      <c r="I39" s="241">
        <v>0</v>
      </c>
      <c r="J39" s="93"/>
      <c r="K39" s="93"/>
      <c r="L39" s="93"/>
      <c r="M39" s="93"/>
      <c r="N39" s="93"/>
      <c r="O39" s="95"/>
      <c r="P39" s="95"/>
      <c r="Q39" s="95"/>
      <c r="R39" s="93"/>
      <c r="S39" s="94"/>
      <c r="T39" s="93"/>
      <c r="U39" s="94"/>
      <c r="V39" s="94"/>
      <c r="W39" s="7"/>
      <c r="X39" s="91"/>
    </row>
    <row r="40" spans="2:24" ht="65" customHeight="1">
      <c r="B40" s="33"/>
      <c r="C40" s="236" t="s">
        <v>213</v>
      </c>
      <c r="D40" s="237" t="s">
        <v>211</v>
      </c>
      <c r="E40" s="238" t="s">
        <v>212</v>
      </c>
      <c r="F40" s="239"/>
      <c r="G40" s="239"/>
      <c r="H40" s="240"/>
      <c r="I40" s="241">
        <v>0</v>
      </c>
      <c r="J40" s="93"/>
      <c r="K40" s="93"/>
      <c r="L40" s="93"/>
      <c r="M40" s="93"/>
      <c r="N40" s="93"/>
      <c r="O40" s="95"/>
      <c r="P40" s="95"/>
      <c r="Q40" s="95"/>
      <c r="R40" s="93"/>
      <c r="S40" s="94"/>
      <c r="T40" s="93"/>
      <c r="U40" s="94"/>
      <c r="V40" s="94"/>
      <c r="W40" s="7"/>
      <c r="X40" s="91"/>
    </row>
    <row r="41" spans="2:24" ht="65" customHeight="1">
      <c r="B41" s="33"/>
      <c r="C41" s="236" t="s">
        <v>214</v>
      </c>
      <c r="D41" s="237" t="s">
        <v>211</v>
      </c>
      <c r="E41" s="238" t="s">
        <v>212</v>
      </c>
      <c r="F41" s="239"/>
      <c r="G41" s="239"/>
      <c r="H41" s="240"/>
      <c r="I41" s="241">
        <v>0</v>
      </c>
      <c r="J41" s="93"/>
      <c r="K41" s="93"/>
      <c r="L41" s="93"/>
      <c r="M41" s="93"/>
      <c r="N41" s="93"/>
      <c r="O41" s="95"/>
      <c r="P41" s="95"/>
      <c r="Q41" s="95"/>
      <c r="R41" s="93"/>
      <c r="S41" s="94"/>
      <c r="T41" s="93"/>
      <c r="U41" s="94"/>
      <c r="V41" s="94"/>
      <c r="W41" s="7"/>
      <c r="X41" s="91"/>
    </row>
    <row r="42" spans="2:24" ht="65" customHeight="1">
      <c r="B42" s="33"/>
      <c r="C42" s="242" t="s">
        <v>216</v>
      </c>
      <c r="D42" s="243"/>
      <c r="E42" s="243"/>
      <c r="F42" s="243"/>
      <c r="G42" s="243"/>
      <c r="H42" s="244"/>
      <c r="I42" s="215">
        <f>SUM(I36:I41)</f>
        <v>0</v>
      </c>
      <c r="J42" s="93"/>
      <c r="K42" s="93"/>
      <c r="L42" s="93"/>
      <c r="M42" s="93"/>
      <c r="N42" s="93"/>
      <c r="O42" s="95"/>
      <c r="P42" s="95"/>
      <c r="Q42" s="95"/>
      <c r="R42" s="93"/>
      <c r="S42" s="94"/>
      <c r="T42" s="93"/>
      <c r="U42" s="94"/>
      <c r="V42" s="94"/>
      <c r="W42" s="7"/>
      <c r="X42" s="91"/>
    </row>
    <row r="43" spans="2:24" ht="15" customHeight="1">
      <c r="B43" s="33"/>
      <c r="C43" s="42"/>
      <c r="D43" s="42"/>
      <c r="E43" s="42"/>
      <c r="F43" s="93"/>
      <c r="G43" s="93"/>
      <c r="H43" s="93"/>
      <c r="I43" s="93"/>
      <c r="J43" s="93"/>
      <c r="K43" s="93"/>
      <c r="L43" s="93"/>
      <c r="M43" s="93"/>
      <c r="N43" s="93"/>
      <c r="O43" s="95"/>
      <c r="P43" s="95"/>
      <c r="Q43" s="95"/>
      <c r="R43" s="93"/>
      <c r="S43" s="94"/>
      <c r="T43" s="93"/>
      <c r="U43" s="94"/>
      <c r="V43" s="94"/>
      <c r="W43" s="7"/>
      <c r="X43" s="91"/>
    </row>
    <row r="44" spans="2:24" ht="15" customHeight="1">
      <c r="B44" s="33"/>
      <c r="C44" s="231" t="s">
        <v>221</v>
      </c>
      <c r="D44" s="231"/>
      <c r="E44" s="231"/>
      <c r="F44" s="231"/>
      <c r="G44" s="231"/>
      <c r="H44" s="93"/>
      <c r="I44" s="93"/>
      <c r="J44" s="93"/>
      <c r="K44" s="93"/>
      <c r="L44" s="93"/>
      <c r="M44" s="93"/>
      <c r="N44" s="93"/>
      <c r="O44" s="95"/>
      <c r="P44" s="95"/>
      <c r="Q44" s="95"/>
      <c r="R44" s="93"/>
      <c r="S44" s="94"/>
      <c r="T44" s="93"/>
      <c r="U44" s="94"/>
      <c r="V44" s="94"/>
      <c r="W44" s="7"/>
      <c r="X44" s="91"/>
    </row>
    <row r="45" spans="2:24" ht="15" customHeight="1">
      <c r="B45" s="33"/>
      <c r="C45" s="42"/>
      <c r="D45" s="42"/>
      <c r="E45" s="42"/>
      <c r="F45" s="93"/>
      <c r="G45" s="93"/>
      <c r="H45" s="93"/>
      <c r="I45" s="93"/>
      <c r="J45" s="93"/>
      <c r="K45" s="93"/>
      <c r="L45" s="93"/>
      <c r="M45" s="93"/>
      <c r="N45" s="93"/>
      <c r="O45" s="95"/>
      <c r="P45" s="95"/>
      <c r="Q45" s="95"/>
      <c r="R45" s="93"/>
      <c r="S45" s="94"/>
      <c r="T45" s="93"/>
      <c r="U45" s="94"/>
      <c r="V45" s="94"/>
      <c r="W45" s="7"/>
      <c r="X45" s="91"/>
    </row>
    <row r="46" spans="2:24" ht="28" customHeight="1">
      <c r="B46" s="33"/>
      <c r="C46" s="179" t="s">
        <v>13</v>
      </c>
      <c r="D46" s="194" t="s">
        <v>198</v>
      </c>
      <c r="E46" s="195"/>
      <c r="F46" s="195"/>
      <c r="G46" s="195"/>
      <c r="H46" s="196"/>
      <c r="I46" s="86" t="s">
        <v>208</v>
      </c>
      <c r="J46" s="93"/>
      <c r="K46" s="93"/>
      <c r="L46" s="93"/>
      <c r="M46" s="93"/>
      <c r="N46" s="93"/>
      <c r="O46" s="95"/>
      <c r="P46" s="95"/>
      <c r="Q46" s="95"/>
      <c r="R46" s="93"/>
      <c r="S46" s="94"/>
      <c r="T46" s="93"/>
      <c r="U46" s="94"/>
      <c r="V46" s="94"/>
      <c r="W46" s="7"/>
      <c r="X46" s="91"/>
    </row>
    <row r="47" spans="2:24" ht="15" customHeight="1">
      <c r="B47" s="33"/>
      <c r="C47" s="179"/>
      <c r="D47" s="194">
        <v>1</v>
      </c>
      <c r="E47" s="195"/>
      <c r="F47" s="195"/>
      <c r="G47" s="195"/>
      <c r="H47" s="196"/>
      <c r="I47" s="86">
        <v>2</v>
      </c>
      <c r="J47" s="93"/>
      <c r="K47" s="93"/>
      <c r="L47" s="93"/>
      <c r="M47" s="93"/>
      <c r="N47" s="93"/>
      <c r="O47" s="95"/>
      <c r="P47" s="95"/>
      <c r="Q47" s="95"/>
      <c r="R47" s="93"/>
      <c r="S47" s="94"/>
      <c r="T47" s="93"/>
      <c r="U47" s="94"/>
      <c r="V47" s="94"/>
      <c r="W47" s="7"/>
      <c r="X47" s="91"/>
    </row>
    <row r="48" spans="2:24" ht="65" customHeight="1">
      <c r="B48" s="33"/>
      <c r="C48" s="211" t="s">
        <v>103</v>
      </c>
      <c r="D48" s="245" t="s">
        <v>192</v>
      </c>
      <c r="E48" s="246"/>
      <c r="F48" s="246"/>
      <c r="G48" s="246"/>
      <c r="H48" s="247"/>
      <c r="I48" s="215">
        <f>'Общая информация'!AC35+'Общая информация'!AC68</f>
        <v>0</v>
      </c>
      <c r="J48" s="93"/>
      <c r="K48" s="93"/>
      <c r="L48" s="93"/>
      <c r="M48" s="93"/>
      <c r="N48" s="93"/>
      <c r="O48" s="95"/>
      <c r="P48" s="95"/>
      <c r="Q48" s="95"/>
      <c r="R48" s="93"/>
      <c r="S48" s="94"/>
      <c r="T48" s="93"/>
      <c r="U48" s="94"/>
      <c r="V48" s="94"/>
      <c r="W48" s="7"/>
      <c r="X48" s="91"/>
    </row>
    <row r="49" spans="2:24" ht="42" customHeight="1">
      <c r="B49" s="33"/>
      <c r="C49" s="211" t="s">
        <v>104</v>
      </c>
      <c r="D49" s="248" t="s">
        <v>222</v>
      </c>
      <c r="E49" s="232" t="s">
        <v>223</v>
      </c>
      <c r="F49" s="232"/>
      <c r="G49" s="232" t="s">
        <v>224</v>
      </c>
      <c r="H49" s="232"/>
      <c r="I49" s="211" t="s">
        <v>208</v>
      </c>
      <c r="J49" s="93"/>
      <c r="K49" s="93"/>
      <c r="L49" s="93"/>
      <c r="M49" s="93"/>
      <c r="N49" s="93"/>
      <c r="O49" s="95"/>
      <c r="P49" s="95"/>
      <c r="Q49" s="95"/>
      <c r="R49" s="93"/>
      <c r="S49" s="94"/>
      <c r="T49" s="93"/>
      <c r="U49" s="94"/>
      <c r="V49" s="94"/>
      <c r="W49" s="7"/>
      <c r="X49" s="91"/>
    </row>
    <row r="50" spans="2:24" ht="65" customHeight="1">
      <c r="B50" s="33"/>
      <c r="C50" s="236" t="s">
        <v>104</v>
      </c>
      <c r="D50" s="249" t="s">
        <v>225</v>
      </c>
      <c r="E50" s="250">
        <v>0</v>
      </c>
      <c r="F50" s="250"/>
      <c r="G50" s="250">
        <v>0</v>
      </c>
      <c r="H50" s="250"/>
      <c r="I50" s="241">
        <f>E50*G50</f>
        <v>0</v>
      </c>
      <c r="J50" s="93"/>
      <c r="K50" s="93"/>
      <c r="L50" s="93"/>
      <c r="M50" s="93"/>
      <c r="N50" s="93"/>
      <c r="O50" s="95"/>
      <c r="P50" s="95"/>
      <c r="Q50" s="95"/>
      <c r="R50" s="93"/>
      <c r="S50" s="94"/>
      <c r="T50" s="93"/>
      <c r="U50" s="94"/>
      <c r="V50" s="94"/>
      <c r="W50" s="7"/>
      <c r="X50" s="91"/>
    </row>
    <row r="51" spans="2:24" ht="65" customHeight="1">
      <c r="B51" s="33"/>
      <c r="C51" s="236" t="s">
        <v>108</v>
      </c>
      <c r="D51" s="249" t="s">
        <v>225</v>
      </c>
      <c r="E51" s="250">
        <v>0</v>
      </c>
      <c r="F51" s="250"/>
      <c r="G51" s="250">
        <v>0</v>
      </c>
      <c r="H51" s="250"/>
      <c r="I51" s="241">
        <f t="shared" ref="I51:I55" si="1">E51*G51</f>
        <v>0</v>
      </c>
      <c r="J51" s="93"/>
      <c r="K51" s="93"/>
      <c r="L51" s="93"/>
      <c r="M51" s="93"/>
      <c r="N51" s="93"/>
      <c r="O51" s="95"/>
      <c r="P51" s="95"/>
      <c r="Q51" s="95"/>
      <c r="R51" s="93"/>
      <c r="S51" s="94"/>
      <c r="T51" s="93"/>
      <c r="U51" s="94"/>
      <c r="V51" s="94"/>
      <c r="W51" s="7"/>
      <c r="X51" s="91"/>
    </row>
    <row r="52" spans="2:24" ht="65" customHeight="1">
      <c r="B52" s="33"/>
      <c r="C52" s="236" t="s">
        <v>209</v>
      </c>
      <c r="D52" s="249" t="s">
        <v>225</v>
      </c>
      <c r="E52" s="250">
        <v>0</v>
      </c>
      <c r="F52" s="250"/>
      <c r="G52" s="250">
        <v>0</v>
      </c>
      <c r="H52" s="250"/>
      <c r="I52" s="241">
        <f t="shared" si="1"/>
        <v>0</v>
      </c>
      <c r="J52" s="93"/>
      <c r="K52" s="93"/>
      <c r="L52" s="93"/>
      <c r="M52" s="93"/>
      <c r="N52" s="93"/>
      <c r="O52" s="95"/>
      <c r="P52" s="95"/>
      <c r="Q52" s="95"/>
      <c r="R52" s="93"/>
      <c r="S52" s="94"/>
      <c r="T52" s="93"/>
      <c r="U52" s="94"/>
      <c r="V52" s="94"/>
      <c r="W52" s="7"/>
      <c r="X52" s="91"/>
    </row>
    <row r="53" spans="2:24" ht="65" customHeight="1">
      <c r="B53" s="33"/>
      <c r="C53" s="236" t="s">
        <v>210</v>
      </c>
      <c r="D53" s="249" t="s">
        <v>225</v>
      </c>
      <c r="E53" s="250">
        <v>0</v>
      </c>
      <c r="F53" s="250"/>
      <c r="G53" s="250">
        <v>0</v>
      </c>
      <c r="H53" s="250"/>
      <c r="I53" s="241">
        <f t="shared" si="1"/>
        <v>0</v>
      </c>
      <c r="J53" s="93"/>
      <c r="K53" s="93"/>
      <c r="L53" s="93"/>
      <c r="M53" s="93"/>
      <c r="N53" s="93"/>
      <c r="O53" s="95"/>
      <c r="P53" s="95"/>
      <c r="Q53" s="95"/>
      <c r="R53" s="93"/>
      <c r="S53" s="94"/>
      <c r="T53" s="93"/>
      <c r="U53" s="94"/>
      <c r="V53" s="94"/>
      <c r="W53" s="7"/>
      <c r="X53" s="91"/>
    </row>
    <row r="54" spans="2:24" ht="65" customHeight="1">
      <c r="B54" s="33"/>
      <c r="C54" s="236" t="s">
        <v>213</v>
      </c>
      <c r="D54" s="249" t="s">
        <v>225</v>
      </c>
      <c r="E54" s="250">
        <v>0</v>
      </c>
      <c r="F54" s="250"/>
      <c r="G54" s="250">
        <v>0</v>
      </c>
      <c r="H54" s="250"/>
      <c r="I54" s="241">
        <f t="shared" si="1"/>
        <v>0</v>
      </c>
      <c r="J54" s="93"/>
      <c r="K54" s="93"/>
      <c r="L54" s="93"/>
      <c r="M54" s="93"/>
      <c r="N54" s="93"/>
      <c r="O54" s="95"/>
      <c r="P54" s="95"/>
      <c r="Q54" s="95"/>
      <c r="R54" s="93"/>
      <c r="S54" s="94"/>
      <c r="T54" s="93"/>
      <c r="U54" s="94"/>
      <c r="V54" s="94"/>
      <c r="W54" s="7"/>
      <c r="X54" s="91"/>
    </row>
    <row r="55" spans="2:24" ht="65" customHeight="1">
      <c r="B55" s="33"/>
      <c r="C55" s="236" t="s">
        <v>214</v>
      </c>
      <c r="D55" s="249" t="s">
        <v>225</v>
      </c>
      <c r="E55" s="250">
        <v>0</v>
      </c>
      <c r="F55" s="250"/>
      <c r="G55" s="250">
        <v>0</v>
      </c>
      <c r="H55" s="250"/>
      <c r="I55" s="241">
        <f t="shared" si="1"/>
        <v>0</v>
      </c>
      <c r="J55" s="93"/>
      <c r="K55" s="93"/>
      <c r="L55" s="93"/>
      <c r="M55" s="93"/>
      <c r="N55" s="93"/>
      <c r="O55" s="95"/>
      <c r="P55" s="95"/>
      <c r="Q55" s="95"/>
      <c r="R55" s="93"/>
      <c r="S55" s="94"/>
      <c r="T55" s="93"/>
      <c r="U55" s="94"/>
      <c r="V55" s="94"/>
      <c r="W55" s="7"/>
      <c r="X55" s="91"/>
    </row>
    <row r="56" spans="2:24" ht="65" customHeight="1">
      <c r="B56" s="33"/>
      <c r="C56" s="242" t="s">
        <v>216</v>
      </c>
      <c r="D56" s="243"/>
      <c r="E56" s="243"/>
      <c r="F56" s="243"/>
      <c r="G56" s="243"/>
      <c r="H56" s="244"/>
      <c r="I56" s="215">
        <f>SUM(I50:I55)</f>
        <v>0</v>
      </c>
      <c r="J56" s="93"/>
      <c r="K56" s="93"/>
      <c r="L56" s="93"/>
      <c r="M56" s="93"/>
      <c r="N56" s="93"/>
      <c r="O56" s="95"/>
      <c r="P56" s="95"/>
      <c r="Q56" s="95"/>
      <c r="R56" s="93"/>
      <c r="S56" s="94"/>
      <c r="T56" s="93"/>
      <c r="U56" s="94"/>
      <c r="V56" s="94"/>
      <c r="W56" s="7"/>
      <c r="X56" s="91"/>
    </row>
    <row r="57" spans="2:24" ht="15" customHeight="1">
      <c r="B57" s="33"/>
      <c r="C57" s="42"/>
      <c r="D57" s="42"/>
      <c r="E57" s="42"/>
      <c r="F57" s="93"/>
      <c r="G57" s="93"/>
      <c r="H57" s="93"/>
      <c r="I57" s="93"/>
      <c r="J57" s="93"/>
      <c r="K57" s="93"/>
      <c r="L57" s="93"/>
      <c r="M57" s="93"/>
      <c r="N57" s="93"/>
      <c r="O57" s="95"/>
      <c r="P57" s="95"/>
      <c r="Q57" s="95"/>
      <c r="R57" s="93"/>
      <c r="S57" s="94"/>
      <c r="T57" s="93"/>
      <c r="U57" s="94"/>
      <c r="V57" s="94"/>
      <c r="W57" s="7"/>
      <c r="X57" s="91"/>
    </row>
    <row r="58" spans="2:24" ht="15" customHeight="1">
      <c r="B58" s="33"/>
      <c r="C58" s="231" t="s">
        <v>226</v>
      </c>
      <c r="D58" s="231"/>
      <c r="E58" s="231"/>
      <c r="F58" s="231"/>
      <c r="G58" s="231"/>
      <c r="H58" s="93"/>
      <c r="I58" s="93"/>
      <c r="J58" s="93"/>
      <c r="K58" s="93"/>
      <c r="L58" s="93"/>
      <c r="M58" s="93"/>
      <c r="N58" s="93"/>
      <c r="O58" s="95"/>
      <c r="P58" s="95"/>
      <c r="Q58" s="95"/>
      <c r="R58" s="93"/>
      <c r="S58" s="94"/>
      <c r="T58" s="93"/>
      <c r="U58" s="94"/>
      <c r="V58" s="94"/>
      <c r="W58" s="7"/>
      <c r="X58" s="91"/>
    </row>
    <row r="59" spans="2:24" ht="15" customHeight="1">
      <c r="B59" s="33"/>
      <c r="C59" s="42"/>
      <c r="D59" s="42"/>
      <c r="E59" s="42"/>
      <c r="F59" s="93"/>
      <c r="G59" s="93"/>
      <c r="H59" s="93"/>
      <c r="I59" s="93"/>
      <c r="J59" s="93"/>
      <c r="K59" s="93"/>
      <c r="L59" s="93"/>
      <c r="M59" s="93"/>
      <c r="N59" s="93"/>
      <c r="O59" s="95"/>
      <c r="P59" s="95"/>
      <c r="Q59" s="95"/>
      <c r="R59" s="93"/>
      <c r="S59" s="94"/>
      <c r="T59" s="93"/>
      <c r="U59" s="94"/>
      <c r="V59" s="94"/>
      <c r="W59" s="7"/>
      <c r="X59" s="91"/>
    </row>
    <row r="60" spans="2:24" ht="28" customHeight="1">
      <c r="B60" s="33"/>
      <c r="C60" s="179" t="s">
        <v>13</v>
      </c>
      <c r="D60" s="194" t="s">
        <v>198</v>
      </c>
      <c r="E60" s="195"/>
      <c r="F60" s="195"/>
      <c r="G60" s="195"/>
      <c r="H60" s="196"/>
      <c r="I60" s="86" t="s">
        <v>208</v>
      </c>
      <c r="J60" s="93"/>
      <c r="K60" s="93"/>
      <c r="L60" s="93"/>
      <c r="M60" s="93"/>
      <c r="N60" s="93"/>
      <c r="O60" s="95"/>
      <c r="P60" s="95"/>
      <c r="Q60" s="95"/>
      <c r="R60" s="93"/>
      <c r="S60" s="94"/>
      <c r="T60" s="93"/>
      <c r="U60" s="94"/>
      <c r="V60" s="94"/>
      <c r="W60" s="7"/>
      <c r="X60" s="91"/>
    </row>
    <row r="61" spans="2:24" ht="15" customHeight="1">
      <c r="B61" s="33"/>
      <c r="C61" s="179"/>
      <c r="D61" s="194">
        <v>1</v>
      </c>
      <c r="E61" s="195"/>
      <c r="F61" s="195"/>
      <c r="G61" s="195"/>
      <c r="H61" s="196"/>
      <c r="I61" s="86">
        <v>2</v>
      </c>
      <c r="J61" s="93"/>
      <c r="K61" s="93"/>
      <c r="L61" s="93"/>
      <c r="M61" s="93"/>
      <c r="N61" s="93"/>
      <c r="O61" s="95"/>
      <c r="P61" s="95"/>
      <c r="Q61" s="95"/>
      <c r="R61" s="93"/>
      <c r="S61" s="94"/>
      <c r="T61" s="93"/>
      <c r="U61" s="94"/>
      <c r="V61" s="94"/>
      <c r="W61" s="7"/>
      <c r="X61" s="91"/>
    </row>
    <row r="62" spans="2:24" ht="65" customHeight="1">
      <c r="B62" s="33"/>
      <c r="C62" s="211" t="s">
        <v>103</v>
      </c>
      <c r="D62" s="245" t="s">
        <v>193</v>
      </c>
      <c r="E62" s="246"/>
      <c r="F62" s="246"/>
      <c r="G62" s="246"/>
      <c r="H62" s="247"/>
      <c r="I62" s="215">
        <f>'Общая информация'!AC36+'Общая информация'!AC69</f>
        <v>0</v>
      </c>
      <c r="J62" s="93"/>
      <c r="K62" s="93"/>
      <c r="L62" s="93"/>
      <c r="M62" s="93"/>
      <c r="N62" s="93"/>
      <c r="O62" s="95"/>
      <c r="P62" s="95"/>
      <c r="Q62" s="95"/>
      <c r="R62" s="93"/>
      <c r="S62" s="94"/>
      <c r="T62" s="93"/>
      <c r="U62" s="94"/>
      <c r="V62" s="94"/>
      <c r="W62" s="7"/>
      <c r="X62" s="91"/>
    </row>
    <row r="63" spans="2:24" ht="42" customHeight="1">
      <c r="B63" s="33"/>
      <c r="C63" s="211" t="s">
        <v>104</v>
      </c>
      <c r="D63" s="248" t="s">
        <v>227</v>
      </c>
      <c r="E63" s="232" t="s">
        <v>229</v>
      </c>
      <c r="F63" s="232"/>
      <c r="G63" s="232" t="s">
        <v>230</v>
      </c>
      <c r="H63" s="232"/>
      <c r="I63" s="211" t="s">
        <v>208</v>
      </c>
      <c r="J63" s="93"/>
      <c r="K63" s="93"/>
      <c r="L63" s="93"/>
      <c r="M63" s="93"/>
      <c r="N63" s="93"/>
      <c r="O63" s="95"/>
      <c r="P63" s="95"/>
      <c r="Q63" s="95"/>
      <c r="R63" s="93"/>
      <c r="S63" s="94"/>
      <c r="T63" s="93"/>
      <c r="U63" s="94"/>
      <c r="V63" s="94"/>
      <c r="W63" s="7"/>
      <c r="X63" s="91"/>
    </row>
    <row r="64" spans="2:24" ht="65" customHeight="1">
      <c r="B64" s="33"/>
      <c r="C64" s="236" t="s">
        <v>104</v>
      </c>
      <c r="D64" s="249" t="s">
        <v>174</v>
      </c>
      <c r="E64" s="250">
        <v>0</v>
      </c>
      <c r="F64" s="250"/>
      <c r="G64" s="250">
        <v>0</v>
      </c>
      <c r="H64" s="250"/>
      <c r="I64" s="241">
        <f>E64*G64</f>
        <v>0</v>
      </c>
      <c r="J64" s="93"/>
      <c r="K64" s="93"/>
      <c r="L64" s="93"/>
      <c r="M64" s="93"/>
      <c r="N64" s="93"/>
      <c r="O64" s="95"/>
      <c r="P64" s="95"/>
      <c r="Q64" s="95"/>
      <c r="R64" s="93"/>
      <c r="S64" s="94"/>
      <c r="T64" s="93"/>
      <c r="U64" s="94"/>
      <c r="V64" s="94"/>
      <c r="W64" s="7"/>
      <c r="X64" s="91"/>
    </row>
    <row r="65" spans="2:24" ht="65" customHeight="1">
      <c r="B65" s="33"/>
      <c r="C65" s="236" t="s">
        <v>108</v>
      </c>
      <c r="D65" s="249" t="s">
        <v>175</v>
      </c>
      <c r="E65" s="250">
        <v>0</v>
      </c>
      <c r="F65" s="250"/>
      <c r="G65" s="250">
        <v>0</v>
      </c>
      <c r="H65" s="250"/>
      <c r="I65" s="241">
        <f t="shared" ref="I65:I69" si="2">E65*G65</f>
        <v>0</v>
      </c>
      <c r="J65" s="93"/>
      <c r="K65" s="93"/>
      <c r="L65" s="93"/>
      <c r="M65" s="93"/>
      <c r="N65" s="93"/>
      <c r="O65" s="95"/>
      <c r="P65" s="95"/>
      <c r="Q65" s="95"/>
      <c r="R65" s="93"/>
      <c r="S65" s="94"/>
      <c r="T65" s="93"/>
      <c r="U65" s="94"/>
      <c r="V65" s="94"/>
      <c r="W65" s="7"/>
      <c r="X65" s="91"/>
    </row>
    <row r="66" spans="2:24" ht="65" customHeight="1">
      <c r="B66" s="33"/>
      <c r="C66" s="236" t="s">
        <v>209</v>
      </c>
      <c r="D66" s="249" t="s">
        <v>176</v>
      </c>
      <c r="E66" s="250">
        <v>0</v>
      </c>
      <c r="F66" s="250"/>
      <c r="G66" s="250">
        <v>0</v>
      </c>
      <c r="H66" s="250"/>
      <c r="I66" s="241">
        <f t="shared" si="2"/>
        <v>0</v>
      </c>
      <c r="J66" s="93"/>
      <c r="K66" s="93"/>
      <c r="L66" s="93"/>
      <c r="M66" s="93"/>
      <c r="N66" s="93"/>
      <c r="O66" s="95"/>
      <c r="P66" s="95"/>
      <c r="Q66" s="95"/>
      <c r="R66" s="93"/>
      <c r="S66" s="94"/>
      <c r="T66" s="93"/>
      <c r="U66" s="94"/>
      <c r="V66" s="94"/>
      <c r="W66" s="7"/>
      <c r="X66" s="91"/>
    </row>
    <row r="67" spans="2:24" ht="65" customHeight="1">
      <c r="B67" s="33"/>
      <c r="C67" s="236" t="s">
        <v>210</v>
      </c>
      <c r="D67" s="249" t="s">
        <v>177</v>
      </c>
      <c r="E67" s="250">
        <v>0</v>
      </c>
      <c r="F67" s="250"/>
      <c r="G67" s="250">
        <v>0</v>
      </c>
      <c r="H67" s="250"/>
      <c r="I67" s="241">
        <f t="shared" si="2"/>
        <v>0</v>
      </c>
      <c r="J67" s="93"/>
      <c r="K67" s="93"/>
      <c r="L67" s="93"/>
      <c r="M67" s="93"/>
      <c r="N67" s="93"/>
      <c r="O67" s="95"/>
      <c r="P67" s="95"/>
      <c r="Q67" s="95"/>
      <c r="R67" s="93"/>
      <c r="S67" s="94"/>
      <c r="T67" s="93"/>
      <c r="U67" s="94"/>
      <c r="V67" s="94"/>
      <c r="W67" s="7"/>
      <c r="X67" s="91"/>
    </row>
    <row r="68" spans="2:24" ht="65" customHeight="1">
      <c r="B68" s="33"/>
      <c r="C68" s="236" t="s">
        <v>213</v>
      </c>
      <c r="D68" s="249" t="s">
        <v>178</v>
      </c>
      <c r="E68" s="250">
        <v>0</v>
      </c>
      <c r="F68" s="250"/>
      <c r="G68" s="250">
        <v>0</v>
      </c>
      <c r="H68" s="250"/>
      <c r="I68" s="241">
        <f t="shared" si="2"/>
        <v>0</v>
      </c>
      <c r="J68" s="93"/>
      <c r="K68" s="93"/>
      <c r="L68" s="93"/>
      <c r="M68" s="93"/>
      <c r="N68" s="93"/>
      <c r="O68" s="95"/>
      <c r="P68" s="95"/>
      <c r="Q68" s="95"/>
      <c r="R68" s="93"/>
      <c r="S68" s="94"/>
      <c r="T68" s="93"/>
      <c r="U68" s="94"/>
      <c r="V68" s="94"/>
      <c r="W68" s="7"/>
      <c r="X68" s="91"/>
    </row>
    <row r="69" spans="2:24" ht="65" customHeight="1">
      <c r="B69" s="33"/>
      <c r="C69" s="236" t="s">
        <v>214</v>
      </c>
      <c r="D69" s="249" t="s">
        <v>228</v>
      </c>
      <c r="E69" s="250">
        <v>0</v>
      </c>
      <c r="F69" s="250"/>
      <c r="G69" s="250">
        <v>0</v>
      </c>
      <c r="H69" s="250"/>
      <c r="I69" s="241">
        <f t="shared" si="2"/>
        <v>0</v>
      </c>
      <c r="J69" s="93"/>
      <c r="K69" s="93"/>
      <c r="L69" s="93"/>
      <c r="M69" s="93"/>
      <c r="N69" s="93"/>
      <c r="O69" s="95"/>
      <c r="P69" s="95"/>
      <c r="Q69" s="95"/>
      <c r="R69" s="93"/>
      <c r="S69" s="94"/>
      <c r="T69" s="93"/>
      <c r="U69" s="94"/>
      <c r="V69" s="94"/>
      <c r="W69" s="7"/>
      <c r="X69" s="91"/>
    </row>
    <row r="70" spans="2:24" ht="65" customHeight="1">
      <c r="B70" s="33"/>
      <c r="C70" s="242" t="s">
        <v>216</v>
      </c>
      <c r="D70" s="243"/>
      <c r="E70" s="243"/>
      <c r="F70" s="243"/>
      <c r="G70" s="243"/>
      <c r="H70" s="244"/>
      <c r="I70" s="215">
        <f>SUM(I64:I69)</f>
        <v>0</v>
      </c>
      <c r="J70" s="93"/>
      <c r="K70" s="93"/>
      <c r="L70" s="93"/>
      <c r="M70" s="93"/>
      <c r="N70" s="93"/>
      <c r="O70" s="95"/>
      <c r="P70" s="95"/>
      <c r="Q70" s="95"/>
      <c r="R70" s="93"/>
      <c r="S70" s="94"/>
      <c r="T70" s="93"/>
      <c r="U70" s="94"/>
      <c r="V70" s="94"/>
      <c r="W70" s="7"/>
      <c r="X70" s="91"/>
    </row>
    <row r="71" spans="2:24" ht="15" customHeight="1">
      <c r="B71" s="33"/>
      <c r="C71" s="42"/>
      <c r="D71" s="42"/>
      <c r="E71" s="42"/>
      <c r="F71" s="93"/>
      <c r="G71" s="93"/>
      <c r="H71" s="93"/>
      <c r="I71" s="93"/>
      <c r="J71" s="93"/>
      <c r="K71" s="93"/>
      <c r="L71" s="93"/>
      <c r="M71" s="93"/>
      <c r="N71" s="93"/>
      <c r="O71" s="95"/>
      <c r="P71" s="95"/>
      <c r="Q71" s="95"/>
      <c r="R71" s="93"/>
      <c r="S71" s="94"/>
      <c r="T71" s="93"/>
      <c r="U71" s="94"/>
      <c r="V71" s="94"/>
      <c r="W71" s="7"/>
      <c r="X71" s="91"/>
    </row>
    <row r="72" spans="2:24" ht="13" thickBot="1">
      <c r="B72" s="37"/>
      <c r="C72" s="38"/>
      <c r="D72" s="39"/>
      <c r="E72" s="39"/>
      <c r="F72" s="39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69"/>
      <c r="R72" s="40"/>
      <c r="S72" s="40"/>
      <c r="T72" s="40"/>
      <c r="U72" s="40"/>
      <c r="V72" s="40"/>
      <c r="W72" s="41"/>
      <c r="X72" s="91"/>
    </row>
  </sheetData>
  <sheetProtection formatCells="0" formatColumns="0" formatRows="0" insertColumns="0" insertRows="0"/>
  <protectedRanges>
    <protectedRange sqref="J7:V8" name="шапка2_1"/>
  </protectedRanges>
  <mergeCells count="73">
    <mergeCell ref="E68:F68"/>
    <mergeCell ref="G68:H68"/>
    <mergeCell ref="E69:F69"/>
    <mergeCell ref="G69:H69"/>
    <mergeCell ref="C70:H70"/>
    <mergeCell ref="C60:C61"/>
    <mergeCell ref="D60:H60"/>
    <mergeCell ref="D61:H61"/>
    <mergeCell ref="D62:H62"/>
    <mergeCell ref="E63:F63"/>
    <mergeCell ref="G63:H63"/>
    <mergeCell ref="G51:H51"/>
    <mergeCell ref="E52:F52"/>
    <mergeCell ref="G52:H52"/>
    <mergeCell ref="E53:F53"/>
    <mergeCell ref="G53:H53"/>
    <mergeCell ref="E54:F54"/>
    <mergeCell ref="G54:H54"/>
    <mergeCell ref="C56:H56"/>
    <mergeCell ref="E49:F49"/>
    <mergeCell ref="G49:H49"/>
    <mergeCell ref="E50:F50"/>
    <mergeCell ref="G50:H50"/>
    <mergeCell ref="E51:F51"/>
    <mergeCell ref="E41:H41"/>
    <mergeCell ref="C42:H42"/>
    <mergeCell ref="C44:G44"/>
    <mergeCell ref="C46:C47"/>
    <mergeCell ref="D46:H46"/>
    <mergeCell ref="D47:H47"/>
    <mergeCell ref="D34:H34"/>
    <mergeCell ref="E35:H35"/>
    <mergeCell ref="E36:H36"/>
    <mergeCell ref="E37:H37"/>
    <mergeCell ref="E38:H38"/>
    <mergeCell ref="E39:H39"/>
    <mergeCell ref="E26:H26"/>
    <mergeCell ref="C28:H28"/>
    <mergeCell ref="D20:H20"/>
    <mergeCell ref="D18:H18"/>
    <mergeCell ref="D19:H19"/>
    <mergeCell ref="C10:C11"/>
    <mergeCell ref="C9:G9"/>
    <mergeCell ref="C16:G16"/>
    <mergeCell ref="C18:C19"/>
    <mergeCell ref="E21:H21"/>
    <mergeCell ref="E22:H22"/>
    <mergeCell ref="E66:F66"/>
    <mergeCell ref="G66:H66"/>
    <mergeCell ref="E67:F67"/>
    <mergeCell ref="G67:H67"/>
    <mergeCell ref="E64:F64"/>
    <mergeCell ref="G64:H64"/>
    <mergeCell ref="E65:F65"/>
    <mergeCell ref="G65:H65"/>
    <mergeCell ref="E55:F55"/>
    <mergeCell ref="G55:H55"/>
    <mergeCell ref="C58:G58"/>
    <mergeCell ref="D48:H48"/>
    <mergeCell ref="E40:H40"/>
    <mergeCell ref="C30:G30"/>
    <mergeCell ref="C32:C33"/>
    <mergeCell ref="D32:H32"/>
    <mergeCell ref="D33:H33"/>
    <mergeCell ref="E23:H23"/>
    <mergeCell ref="E27:H27"/>
    <mergeCell ref="E24:H24"/>
    <mergeCell ref="E25:H25"/>
    <mergeCell ref="C5:X5"/>
    <mergeCell ref="C7:D7"/>
    <mergeCell ref="I7:J8"/>
    <mergeCell ref="C8:D8"/>
    <mergeCell ref="E8:G8"/>
  </mergeCells>
  <phoneticPr fontId="39" type="noConversion"/>
  <conditionalFormatting sqref="Q9 Q15:Q71">
    <cfRule type="cellIs" dxfId="5" priority="25" operator="notEqual">
      <formula>0</formula>
    </cfRule>
  </conditionalFormatting>
  <conditionalFormatting sqref="I28">
    <cfRule type="expression" dxfId="4" priority="7">
      <formula>IF($I$20=$I$28,FALSE,TRUE)</formula>
    </cfRule>
  </conditionalFormatting>
  <conditionalFormatting sqref="I42">
    <cfRule type="expression" dxfId="3" priority="4">
      <formula>IF($I$34=$I$42,FALSE,TRUE)</formula>
    </cfRule>
    <cfRule type="expression" dxfId="2" priority="6">
      <formula>IF($I$20=$I$28,FALSE,TRUE)</formula>
    </cfRule>
  </conditionalFormatting>
  <conditionalFormatting sqref="I56">
    <cfRule type="expression" dxfId="1" priority="3" stopIfTrue="1">
      <formula>IF($I$48=$I$56,FALSE,TRUE)</formula>
    </cfRule>
  </conditionalFormatting>
  <conditionalFormatting sqref="I70">
    <cfRule type="expression" dxfId="0" priority="1">
      <formula>IF($I$62=$I$70,FALSE,TRUE)</formula>
    </cfRule>
  </conditionalFormatting>
  <pageMargins left="0.25" right="0.25" top="0.75" bottom="0.75" header="0.3" footer="0.3"/>
  <pageSetup paperSize="8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Карточка юр. лица</vt:lpstr>
      <vt:lpstr>Общая информация</vt:lpstr>
      <vt:lpstr>Детализация</vt:lpstr>
      <vt:lpstr>Детализация!Область_печати</vt:lpstr>
      <vt:lpstr>'Карточка юр. лица'!Область_печати</vt:lpstr>
      <vt:lpstr>'Общая информация'!Область_печати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Хитмен</dc:creator>
  <cp:lastModifiedBy>ЯП</cp:lastModifiedBy>
  <cp:lastPrinted>2021-03-11T16:52:52Z</cp:lastPrinted>
  <dcterms:created xsi:type="dcterms:W3CDTF">2019-07-05T09:15:40Z</dcterms:created>
  <dcterms:modified xsi:type="dcterms:W3CDTF">2023-09-01T11:30:31Z</dcterms:modified>
</cp:coreProperties>
</file>